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5570" windowHeight="8190" tabRatio="500" activeTab="1"/>
  </bookViews>
  <sheets>
    <sheet name="СФП 2024 и пл.2025,2026" sheetId="1" r:id="rId1"/>
    <sheet name="II раздел бюд.ассигнования" sheetId="2" r:id="rId2"/>
  </sheets>
  <calcPr calcId="145621" iterateDelta="1E-4"/>
</workbook>
</file>

<file path=xl/calcChain.xml><?xml version="1.0" encoding="utf-8"?>
<calcChain xmlns="http://schemas.openxmlformats.org/spreadsheetml/2006/main">
  <c r="K26" i="1" l="1"/>
  <c r="N47" i="1"/>
  <c r="N46" i="1" s="1"/>
  <c r="M47" i="1"/>
  <c r="M46" i="1" s="1"/>
  <c r="K47" i="1"/>
  <c r="K46" i="1"/>
  <c r="G43" i="2" l="1"/>
  <c r="M41" i="1"/>
  <c r="K41" i="1"/>
  <c r="K31" i="1"/>
  <c r="N24" i="1"/>
  <c r="N21" i="1"/>
  <c r="M21" i="1"/>
  <c r="K21" i="1"/>
  <c r="F43" i="2" l="1"/>
  <c r="M31" i="1" l="1"/>
  <c r="N35" i="1" l="1"/>
  <c r="M35" i="1"/>
  <c r="K35" i="1"/>
  <c r="N44" i="1" l="1"/>
  <c r="N43" i="1" s="1"/>
  <c r="M44" i="1"/>
  <c r="M43" i="1" s="1"/>
  <c r="N41" i="1"/>
  <c r="N34" i="1"/>
  <c r="M34" i="1"/>
  <c r="N31" i="1"/>
  <c r="N29" i="1"/>
  <c r="M29" i="1"/>
  <c r="K44" i="1"/>
  <c r="K43" i="1" s="1"/>
  <c r="K34" i="1"/>
  <c r="K29" i="1"/>
  <c r="H43" i="2" l="1"/>
  <c r="N28" i="1"/>
  <c r="N33" i="1"/>
  <c r="N40" i="1"/>
  <c r="N50" i="1"/>
  <c r="N49" i="1" s="1"/>
  <c r="N7" i="1"/>
  <c r="N9" i="1"/>
  <c r="N11" i="1"/>
  <c r="N14" i="1"/>
  <c r="N16" i="1"/>
  <c r="N19" i="1"/>
  <c r="M33" i="1"/>
  <c r="M40" i="1"/>
  <c r="M50" i="1"/>
  <c r="M49" i="1" s="1"/>
  <c r="M7" i="1"/>
  <c r="M9" i="1"/>
  <c r="M11" i="1"/>
  <c r="M14" i="1"/>
  <c r="M16" i="1"/>
  <c r="M19" i="1"/>
  <c r="M24" i="1"/>
  <c r="K33" i="1"/>
  <c r="K40" i="1"/>
  <c r="K50" i="1"/>
  <c r="K49" i="1" s="1"/>
  <c r="K7" i="1"/>
  <c r="K9" i="1"/>
  <c r="K11" i="1"/>
  <c r="K14" i="1"/>
  <c r="K16" i="1"/>
  <c r="K19" i="1"/>
  <c r="K24" i="1"/>
  <c r="N27" i="1" l="1"/>
  <c r="N26" i="1" s="1"/>
  <c r="N6" i="1"/>
  <c r="K28" i="1"/>
  <c r="K27" i="1" s="1"/>
  <c r="M28" i="1"/>
  <c r="M6" i="1"/>
  <c r="K6" i="1"/>
  <c r="M27" i="1" l="1"/>
  <c r="M26" i="1" s="1"/>
  <c r="M52" i="1" s="1"/>
  <c r="M54" i="1" s="1"/>
  <c r="N52" i="1"/>
  <c r="N54" i="1" s="1"/>
  <c r="K52" i="1"/>
  <c r="K54" i="1" s="1"/>
</calcChain>
</file>

<file path=xl/sharedStrings.xml><?xml version="1.0" encoding="utf-8"?>
<sst xmlns="http://schemas.openxmlformats.org/spreadsheetml/2006/main" count="225" uniqueCount="149">
  <si>
    <t>Код бюджетной классификации</t>
  </si>
  <si>
    <t>Наименование дохода</t>
  </si>
  <si>
    <t>Очередной финансовый год, прогноз</t>
  </si>
  <si>
    <t xml:space="preserve">плановый период   </t>
  </si>
  <si>
    <t xml:space="preserve">очередной 
финансовый
год + 1, 
прогноз  </t>
  </si>
  <si>
    <t xml:space="preserve">очередной 
финансовый
год + 2, 
прогноз  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</si>
  <si>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</si>
  <si>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</si>
  <si>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</si>
  <si>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</si>
  <si>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</si>
  <si>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</si>
  <si>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</si>
  <si>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</si>
  <si>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</si>
  <si>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</si>
  <si>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</si>
  <si>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</si>
  <si>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</si>
  <si>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</si>
  <si>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</si>
  <si>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</si>
  <si>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</si>
  <si>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</si>
  <si>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>000 1 08 04000 01 0000 110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</si>
  <si>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</si>
  <si>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</si>
  <si>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</si>
  <si>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</si>
  <si>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</si>
  <si>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</si>
  <si>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000 1 13 00000 00 0000 000</t>
  </si>
  <si>
    <t>ДОХОДЫ ОТ ОКАЗАНИЯ ПЛАТНЫХ УСЛУГ (РАБОТ) И КОМПЕНСАЦИИ ЗАТРАТ ГОСУДАРСТВА</t>
  </si>
  <si>
    <t>000 1 13 01000 00 0000 130</t>
  </si>
  <si>
    <t>Доходы от оказания платных услуг (работ)</t>
  </si>
  <si>
    <t>000 1 14 00000 00 0000 000</t>
  </si>
  <si>
    <t xml:space="preserve"> ДОХОДЫ ОТ ПРОДАЖИ МАТЕРИАЛЬНЫХ И НЕМАТЕРИАЛЬНЫХ АКТИВОВ</t>
  </si>
  <si>
    <t>000 1 17 00000 00 0000 000</t>
  </si>
  <si>
    <t>ПРОЧИЕ НЕНАЛОГОВЫЕ ДОХОДЫ</t>
  </si>
  <si>
    <t>000 1 17 14000 00 0000 150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</si>
  <si>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</si>
  <si>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</si>
  <si>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</si>
  <si>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</si>
  <si>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</si>
  <si>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сельских поселений на выравнивание бюджетной обеспеченности</t>
  </si>
  <si>
    <t>Дотации бюджетам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</si>
  <si>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</si>
  <si>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 xml:space="preserve">Прочие субсидии </t>
  </si>
  <si>
    <t>Прочие субсидии бюджетам сельских поселений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</si>
  <si>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</si>
  <si>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</si>
  <si>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</si>
  <si>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000 2 07 00000 00 0000 000</t>
  </si>
  <si>
    <t xml:space="preserve"> ПРОЧИЕ БЕЗВОЗМЕЗДНЫЕ ПОСТУПЛЕНИЯ</t>
  </si>
  <si>
    <t>Прочие безвозмездные поступления в бюджеты сельских поселений</t>
  </si>
  <si>
    <t>ДОХОДЫ</t>
  </si>
  <si>
    <t>РАСХОДЫ</t>
  </si>
  <si>
    <t>Дефицит (-), профицит (+)</t>
  </si>
  <si>
    <t>ВЕРХНИЙ ПРЕДЕЛ МУНИЦИПАЛЬНОГО ДОЛГА (по состоянию на 1 января года, следующего за очередным финансовым годом и каждым годом планового периода)</t>
  </si>
  <si>
    <t>II. Объемы бюджетных ассигнований по главным распорядителям бюджетных средств</t>
  </si>
  <si>
    <t xml:space="preserve">Код главного распорядителя </t>
  </si>
  <si>
    <t>Раздел</t>
  </si>
  <si>
    <t>Подраздел</t>
  </si>
  <si>
    <t>Целевая статья</t>
  </si>
  <si>
    <t>Вид расходов</t>
  </si>
  <si>
    <t>Плановый период</t>
  </si>
  <si>
    <t>01</t>
  </si>
  <si>
    <t>02</t>
  </si>
  <si>
    <t>0100070010</t>
  </si>
  <si>
    <t>04</t>
  </si>
  <si>
    <t>0100070070</t>
  </si>
  <si>
    <t>07</t>
  </si>
  <si>
    <t>11</t>
  </si>
  <si>
    <t>0100075010</t>
  </si>
  <si>
    <t>13</t>
  </si>
  <si>
    <t>0100070050</t>
  </si>
  <si>
    <t>0100078000</t>
  </si>
  <si>
    <t>0200071000</t>
  </si>
  <si>
    <t>020001403А</t>
  </si>
  <si>
    <t>0900071000</t>
  </si>
  <si>
    <t>1000071000</t>
  </si>
  <si>
    <t>2000088000</t>
  </si>
  <si>
    <t>03</t>
  </si>
  <si>
    <t>10</t>
  </si>
  <si>
    <t>09</t>
  </si>
  <si>
    <t>12</t>
  </si>
  <si>
    <t>0100070080</t>
  </si>
  <si>
    <t>05</t>
  </si>
  <si>
    <t>0400073250</t>
  </si>
  <si>
    <t>0400073260</t>
  </si>
  <si>
    <t>0400073240</t>
  </si>
  <si>
    <t>0700077030</t>
  </si>
  <si>
    <t>08</t>
  </si>
  <si>
    <t>0800079010</t>
  </si>
  <si>
    <t>080001403А</t>
  </si>
  <si>
    <t>0100076000</t>
  </si>
  <si>
    <t>06</t>
  </si>
  <si>
    <t>0500077010</t>
  </si>
  <si>
    <t>0600077020</t>
  </si>
  <si>
    <t>ИТОГО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</si>
  <si>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</si>
  <si>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бюджетам сельских поселений на выравнивание бюджетной обеспеченности из бюджетов муниципальных районов</t>
  </si>
  <si>
    <t>Трансферты бюджетам субъектов Российской Федерации и муниципальных образований</t>
  </si>
  <si>
    <t>Прочие трансферты</t>
  </si>
  <si>
    <t>Прочие межбюджетные трансферты, передаваемые бюджетам сельских поселений на поддержку мер по обеспечению сбалансированности бюджетов</t>
  </si>
  <si>
    <t>0100070140</t>
  </si>
  <si>
    <t>900 2 02 29999 10 0006 151</t>
  </si>
  <si>
    <t>Субсидии бюджетам сельских поселений на организацию деятельности народных дружин</t>
  </si>
  <si>
    <t>Субсидии бюджетам сельских поселений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</si>
  <si>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Субсидии бюджетам сельских поселений на выполнение расходных обязательств муниципальных образований области</t>
  </si>
  <si>
    <t>Среднесрочный финансовый план на плановый период 2025-2027 годов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</si>
  <si>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</si>
  <si>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000 1 14 01000 00 0000 410</t>
  </si>
  <si>
    <t>000 1 14 06000 00 0000 430</t>
  </si>
  <si>
    <t>Доходы от продажи квартир</t>
  </si>
  <si>
    <t>Доходы от продажи земельных участков, находящихся в государственной и муниципальной собственности</t>
  </si>
  <si>
    <t>Средства самообложения граждан</t>
  </si>
  <si>
    <t>000 2 02 10000 00 0000 150</t>
  </si>
  <si>
    <t>900 2 02 15001 00 0000 150</t>
  </si>
  <si>
    <t>900 2 02 15001 10 0000 150</t>
  </si>
  <si>
    <t>900 2 02 16001 00 0000 150</t>
  </si>
  <si>
    <t>900 2 02 16001 10 0000 150</t>
  </si>
  <si>
    <t>900 2 02 20000 00 0000 150</t>
  </si>
  <si>
    <t>900 2 02 29999 00 0000 150</t>
  </si>
  <si>
    <t>900 2 02 29999 10 0000 150</t>
  </si>
  <si>
    <t>900 2 02 29999 10 1300 150</t>
  </si>
  <si>
    <t>900 2 02 29999 10 7000 150</t>
  </si>
  <si>
    <t>000 2 02 30000 00 0000 150</t>
  </si>
  <si>
    <t>900 2 02 35118 00 0000 150</t>
  </si>
  <si>
    <t>900 2 02 35118 10 0000 150</t>
  </si>
  <si>
    <t>000 2 02 40000 00 0000 150</t>
  </si>
  <si>
    <t>900 2 02 4999 00 0000 150</t>
  </si>
  <si>
    <t>900 2 02 49999 10 0000 150</t>
  </si>
  <si>
    <t>900 2 07 05000 10 0000 150</t>
  </si>
  <si>
    <t>900 2 07 05030 10 0000 150</t>
  </si>
  <si>
    <t>01Q2051180</t>
  </si>
  <si>
    <t>0300081000</t>
  </si>
  <si>
    <t>01Q1415560</t>
  </si>
  <si>
    <t>01Q00S5560</t>
  </si>
  <si>
    <t>040009Д001</t>
  </si>
  <si>
    <t>900 2 02 29999 10 3700 150</t>
  </si>
  <si>
    <t>Субсидии бюджетам сельских поселений на реализацию мероприятий инвестиционных программ (проектов) развития общественной инфраструктуры</t>
  </si>
  <si>
    <t>000 2 04 00000 00 0000 000</t>
  </si>
  <si>
    <t>900 2 04 05000 10 0000 150</t>
  </si>
  <si>
    <t>Прочие безвозмездные поступления от негосударственных организаций в бюджеты сельских поселений</t>
  </si>
  <si>
    <t>900 2 04 05099 10 0000 150</t>
  </si>
  <si>
    <t>04U0F15171</t>
  </si>
  <si>
    <t>04U0FS5171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</si>
</sst>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;[Red]#,##0.0"/>
    <numFmt numFmtId="165" formatCode="#,##0.00;[Red]#,##0.00"/>
    <numFmt numFmtId="166" formatCode="#,##0.00_ ;\-#,##0.00\ "/>
    <numFmt numFmtId="167" formatCode="0.0"/>
  </numFmts>
  <fonts count="17" x14ac:knownFonts="1">
    <font>
      <sz val="10"/>
      <name val="Arial Cyr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165" fontId="7" fillId="0" borderId="0" xfId="0" applyNumberFormat="1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0" fillId="0" borderId="0" xfId="0" applyBorder="1" applyAlignment="1">
      <alignment wrapText="1"/>
    </xf>
    <xf numFmtId="4" fontId="0" fillId="0" borderId="0" xfId="0" applyNumberFormat="1" applyFont="1" applyBorder="1"/>
    <xf numFmtId="166" fontId="0" fillId="0" borderId="0" xfId="0" applyNumberFormat="1" applyFont="1" applyBorder="1"/>
    <xf numFmtId="164" fontId="6" fillId="0" borderId="1" xfId="0" applyNumberFormat="1" applyFont="1" applyBorder="1" applyAlignment="1">
      <alignment horizontal="center"/>
    </xf>
    <xf numFmtId="164" fontId="9" fillId="0" borderId="1" xfId="0" applyNumberFormat="1" applyFont="1" applyBorder="1" applyAlignment="1">
      <alignment horizontal="center"/>
    </xf>
    <xf numFmtId="165" fontId="0" fillId="0" borderId="0" xfId="0" applyNumberFormat="1" applyFont="1" applyBorder="1" applyAlignment="1">
      <alignment horizontal="center"/>
    </xf>
    <xf numFmtId="164" fontId="10" fillId="0" borderId="1" xfId="0" applyNumberFormat="1" applyFont="1" applyBorder="1" applyAlignment="1">
      <alignment horizontal="center"/>
    </xf>
    <xf numFmtId="0" fontId="13" fillId="0" borderId="0" xfId="0" applyFont="1"/>
    <xf numFmtId="0" fontId="0" fillId="0" borderId="0" xfId="0" applyBorder="1"/>
    <xf numFmtId="0" fontId="8" fillId="0" borderId="1" xfId="0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167" fontId="8" fillId="0" borderId="1" xfId="0" applyNumberFormat="1" applyFont="1" applyBorder="1" applyAlignment="1">
      <alignment horizontal="center"/>
    </xf>
    <xf numFmtId="167" fontId="8" fillId="0" borderId="0" xfId="0" applyNumberFormat="1" applyFont="1" applyBorder="1" applyAlignment="1">
      <alignment horizontal="center"/>
    </xf>
    <xf numFmtId="165" fontId="7" fillId="0" borderId="0" xfId="0" applyNumberFormat="1" applyFont="1" applyBorder="1" applyAlignment="1">
      <alignment horizontal="center"/>
    </xf>
    <xf numFmtId="165" fontId="0" fillId="0" borderId="0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/>
    </xf>
    <xf numFmtId="0" fontId="1" fillId="0" borderId="12" xfId="0" applyFont="1" applyBorder="1" applyAlignment="1">
      <alignment wrapText="1"/>
    </xf>
    <xf numFmtId="164" fontId="3" fillId="0" borderId="12" xfId="0" applyNumberFormat="1" applyFont="1" applyBorder="1" applyAlignment="1">
      <alignment horizontal="center"/>
    </xf>
    <xf numFmtId="164" fontId="6" fillId="0" borderId="12" xfId="0" applyNumberFormat="1" applyFont="1" applyBorder="1" applyAlignment="1">
      <alignment horizontal="center"/>
    </xf>
    <xf numFmtId="164" fontId="9" fillId="0" borderId="12" xfId="0" applyNumberFormat="1" applyFont="1" applyBorder="1" applyAlignment="1">
      <alignment horizontal="center"/>
    </xf>
    <xf numFmtId="164" fontId="10" fillId="0" borderId="12" xfId="0" applyNumberFormat="1" applyFont="1" applyBorder="1" applyAlignment="1">
      <alignment horizontal="center"/>
    </xf>
    <xf numFmtId="164" fontId="3" fillId="0" borderId="14" xfId="0" applyNumberFormat="1" applyFont="1" applyBorder="1" applyAlignment="1">
      <alignment horizontal="center"/>
    </xf>
    <xf numFmtId="164" fontId="3" fillId="0" borderId="15" xfId="0" applyNumberFormat="1" applyFont="1" applyBorder="1" applyAlignment="1">
      <alignment horizontal="center"/>
    </xf>
    <xf numFmtId="0" fontId="8" fillId="0" borderId="1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/>
    </xf>
    <xf numFmtId="167" fontId="8" fillId="0" borderId="12" xfId="0" applyNumberFormat="1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167" fontId="2" fillId="0" borderId="14" xfId="0" applyNumberFormat="1" applyFont="1" applyBorder="1" applyAlignment="1">
      <alignment horizontal="center"/>
    </xf>
    <xf numFmtId="167" fontId="2" fillId="0" borderId="15" xfId="0" applyNumberFormat="1" applyFont="1" applyBorder="1" applyAlignment="1">
      <alignment horizontal="center"/>
    </xf>
    <xf numFmtId="165" fontId="0" fillId="0" borderId="0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165" fontId="7" fillId="0" borderId="0" xfId="0" applyNumberFormat="1" applyFont="1" applyBorder="1" applyAlignment="1">
      <alignment horizontal="center"/>
    </xf>
    <xf numFmtId="165" fontId="0" fillId="0" borderId="0" xfId="0" applyNumberFormat="1" applyFont="1" applyBorder="1" applyAlignment="1">
      <alignment horizontal="center"/>
    </xf>
    <xf numFmtId="0" fontId="8" fillId="0" borderId="3" xfId="0" applyFont="1" applyBorder="1" applyAlignment="1">
      <alignment horizontal="left"/>
    </xf>
    <xf numFmtId="0" fontId="8" fillId="0" borderId="16" xfId="0" applyFont="1" applyBorder="1" applyAlignment="1">
      <alignment horizontal="left"/>
    </xf>
    <xf numFmtId="0" fontId="8" fillId="0" borderId="17" xfId="0" applyFont="1" applyBorder="1" applyAlignment="1">
      <alignment horizontal="left"/>
    </xf>
    <xf numFmtId="0" fontId="8" fillId="0" borderId="16" xfId="0" applyFont="1" applyBorder="1" applyAlignment="1">
      <alignment horizontal="left" wrapText="1"/>
    </xf>
    <xf numFmtId="0" fontId="8" fillId="0" borderId="17" xfId="0" applyFont="1" applyBorder="1" applyAlignment="1">
      <alignment horizontal="left" wrapText="1"/>
    </xf>
    <xf numFmtId="164" fontId="9" fillId="0" borderId="2" xfId="0" applyNumberFormat="1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4" xfId="0" applyFont="1" applyBorder="1" applyAlignment="1">
      <alignment horizontal="left" wrapText="1"/>
    </xf>
    <xf numFmtId="164" fontId="6" fillId="0" borderId="2" xfId="0" applyNumberFormat="1" applyFont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8" fillId="0" borderId="5" xfId="0" applyFont="1" applyBorder="1" applyAlignment="1">
      <alignment horizontal="left"/>
    </xf>
    <xf numFmtId="0" fontId="8" fillId="0" borderId="4" xfId="0" applyFont="1" applyBorder="1" applyAlignment="1">
      <alignment horizontal="left" wrapText="1"/>
    </xf>
    <xf numFmtId="165" fontId="7" fillId="0" borderId="0" xfId="0" applyNumberFormat="1" applyFont="1" applyBorder="1" applyAlignment="1">
      <alignment horizontal="center"/>
    </xf>
    <xf numFmtId="165" fontId="0" fillId="0" borderId="0" xfId="0" applyNumberFormat="1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0" fillId="0" borderId="0" xfId="0" applyBorder="1" applyAlignment="1">
      <alignment horizontal="center" wrapText="1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164" fontId="3" fillId="0" borderId="8" xfId="0" applyNumberFormat="1" applyFont="1" applyBorder="1" applyAlignment="1">
      <alignment horizontal="center"/>
    </xf>
    <xf numFmtId="165" fontId="4" fillId="0" borderId="0" xfId="0" applyNumberFormat="1" applyFont="1" applyBorder="1" applyAlignment="1">
      <alignment horizontal="center"/>
    </xf>
    <xf numFmtId="0" fontId="8" fillId="0" borderId="3" xfId="0" applyFont="1" applyBorder="1" applyAlignment="1"/>
    <xf numFmtId="164" fontId="10" fillId="0" borderId="2" xfId="0" applyNumberFormat="1" applyFont="1" applyBorder="1" applyAlignment="1">
      <alignment horizontal="center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164" fontId="3" fillId="0" borderId="2" xfId="0" applyNumberFormat="1" applyFont="1" applyBorder="1" applyAlignment="1">
      <alignment horizontal="center"/>
    </xf>
    <xf numFmtId="0" fontId="2" fillId="0" borderId="4" xfId="0" applyFont="1" applyBorder="1" applyAlignment="1">
      <alignment horizontal="left" wrapText="1"/>
    </xf>
    <xf numFmtId="0" fontId="11" fillId="0" borderId="3" xfId="0" applyFont="1" applyBorder="1" applyAlignment="1">
      <alignment horizontal="left"/>
    </xf>
    <xf numFmtId="0" fontId="11" fillId="0" borderId="4" xfId="0" applyFont="1" applyBorder="1" applyAlignment="1">
      <alignment horizontal="left" wrapText="1"/>
    </xf>
    <xf numFmtId="0" fontId="11" fillId="0" borderId="4" xfId="0" applyFont="1" applyBorder="1" applyAlignment="1">
      <alignment horizontal="left"/>
    </xf>
    <xf numFmtId="0" fontId="11" fillId="0" borderId="1" xfId="0" applyFont="1" applyBorder="1" applyAlignment="1">
      <alignment horizontal="left"/>
    </xf>
    <xf numFmtId="0" fontId="11" fillId="0" borderId="1" xfId="0" applyFont="1" applyBorder="1" applyAlignment="1">
      <alignment horizontal="left" wrapText="1"/>
    </xf>
    <xf numFmtId="0" fontId="8" fillId="0" borderId="4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 wrapText="1"/>
    </xf>
    <xf numFmtId="49" fontId="2" fillId="0" borderId="4" xfId="0" applyNumberFormat="1" applyFont="1" applyBorder="1" applyAlignment="1">
      <alignment horizontal="left"/>
    </xf>
    <xf numFmtId="49" fontId="2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49" fontId="11" fillId="0" borderId="4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left"/>
    </xf>
    <xf numFmtId="49" fontId="8" fillId="0" borderId="4" xfId="0" applyNumberFormat="1" applyFont="1" applyBorder="1" applyAlignment="1">
      <alignment horizontal="left"/>
    </xf>
    <xf numFmtId="49" fontId="8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0" fillId="0" borderId="4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13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2" fillId="0" borderId="14" xfId="0" applyFont="1" applyBorder="1" applyAlignment="1">
      <alignment horizontal="left" wrapText="1"/>
    </xf>
    <xf numFmtId="164" fontId="3" fillId="0" borderId="14" xfId="0" applyNumberFormat="1" applyFont="1" applyBorder="1" applyAlignment="1">
      <alignment horizontal="center"/>
    </xf>
    <xf numFmtId="0" fontId="0" fillId="0" borderId="0" xfId="0" applyBorder="1" applyAlignment="1">
      <alignment horizontal="center"/>
    </xf>
    <xf numFmtId="165" fontId="0" fillId="0" borderId="0" xfId="0" applyNumberFormat="1" applyBorder="1" applyAlignment="1">
      <alignment horizontal="center"/>
    </xf>
    <xf numFmtId="49" fontId="2" fillId="0" borderId="14" xfId="0" applyNumberFormat="1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2"/>
  <sheetViews>
    <sheetView topLeftCell="A43" zoomScaleNormal="100" workbookViewId="0">
      <selection activeCell="K54" sqref="K54:L54"/>
    </sheetView>
  </sheetViews>
  <sheetFormatPr defaultColWidth="8.7109375" defaultRowHeight="12.75" x14ac:dyDescent="0.2"/>
  <cols>
    <col min="3" max="3" width="11.5703125" hidden="1" customWidth="1"/>
    <col min="4" max="4" width="6.42578125" customWidth="1"/>
    <col min="6" max="6" width="11.5703125" hidden="1" customWidth="1"/>
    <col min="8" max="8" width="4.85546875" customWidth="1"/>
    <col min="9" max="9" width="14.140625" customWidth="1"/>
    <col min="10" max="10" width="16" customWidth="1"/>
    <col min="11" max="12" width="6.7109375" customWidth="1"/>
    <col min="13" max="14" width="12.7109375" customWidth="1"/>
    <col min="15" max="15" width="10" customWidth="1"/>
    <col min="16" max="16" width="3" customWidth="1"/>
    <col min="17" max="17" width="11.7109375" customWidth="1"/>
    <col min="18" max="18" width="13.140625" customWidth="1"/>
    <col min="19" max="19" width="12.140625" customWidth="1"/>
  </cols>
  <sheetData>
    <row r="1" spans="1:19" ht="7.9" customHeight="1" x14ac:dyDescent="0.2"/>
    <row r="2" spans="1:19" ht="15.75" x14ac:dyDescent="0.25">
      <c r="B2" s="53" t="s">
        <v>111</v>
      </c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</row>
    <row r="3" spans="1:19" ht="6.6" customHeight="1" thickBot="1" x14ac:dyDescent="0.25"/>
    <row r="4" spans="1:19" ht="15.6" customHeight="1" x14ac:dyDescent="0.2">
      <c r="A4" s="54" t="s">
        <v>0</v>
      </c>
      <c r="B4" s="55"/>
      <c r="C4" s="55"/>
      <c r="D4" s="55"/>
      <c r="E4" s="55" t="s">
        <v>1</v>
      </c>
      <c r="F4" s="55"/>
      <c r="G4" s="55"/>
      <c r="H4" s="55"/>
      <c r="I4" s="55"/>
      <c r="J4" s="55"/>
      <c r="K4" s="58" t="s">
        <v>2</v>
      </c>
      <c r="L4" s="58"/>
      <c r="M4" s="60" t="s">
        <v>3</v>
      </c>
      <c r="N4" s="61"/>
    </row>
    <row r="5" spans="1:19" ht="43.15" customHeight="1" x14ac:dyDescent="0.2">
      <c r="A5" s="56"/>
      <c r="B5" s="57"/>
      <c r="C5" s="57"/>
      <c r="D5" s="57"/>
      <c r="E5" s="57"/>
      <c r="F5" s="57"/>
      <c r="G5" s="57"/>
      <c r="H5" s="57"/>
      <c r="I5" s="57"/>
      <c r="J5" s="57"/>
      <c r="K5" s="59"/>
      <c r="L5" s="59"/>
      <c r="M5" s="2" t="s">
        <v>4</v>
      </c>
      <c r="N5" s="21" t="s">
        <v>5</v>
      </c>
      <c r="O5" s="62"/>
      <c r="P5" s="62"/>
      <c r="Q5" s="3"/>
      <c r="R5" s="3"/>
      <c r="S5" s="3"/>
    </row>
    <row r="6" spans="1:19" ht="14.25" x14ac:dyDescent="0.2">
      <c r="A6" s="63" t="s">
        <v>6</v>
      </c>
      <c r="B6" s="63"/>
      <c r="C6" s="63"/>
      <c r="D6" s="63"/>
      <c r="E6" s="64" t="s">
        <v>7</v>
      </c>
      <c r="F6" s="64"/>
      <c r="G6" s="64"/>
      <c r="H6" s="64"/>
      <c r="I6" s="64"/>
      <c r="J6" s="64"/>
      <c r="K6" s="65">
        <f>K7+K9+K11+K14+K16+K19+K21+K24</f>
        <v>3018.7999999999997</v>
      </c>
      <c r="L6" s="65"/>
      <c r="M6" s="18">
        <f>M7+M9+M11+M14+M16+M19+M21+M24</f>
        <v>3170.2999999999997</v>
      </c>
      <c r="N6" s="22">
        <f>N7+N9+N11+N14+N16+N19+N21+N24</f>
        <v>3347</v>
      </c>
      <c r="O6" s="66"/>
      <c r="P6" s="66"/>
      <c r="Q6" s="4"/>
      <c r="R6" s="4"/>
      <c r="S6" s="5"/>
    </row>
    <row r="7" spans="1:19" ht="15" x14ac:dyDescent="0.25">
      <c r="A7" s="47" t="s">
        <v>8</v>
      </c>
      <c r="B7" s="47"/>
      <c r="C7" s="47"/>
      <c r="D7" s="47"/>
      <c r="E7" s="48" t="s">
        <v>9</v>
      </c>
      <c r="F7" s="48"/>
      <c r="G7" s="48"/>
      <c r="H7" s="48"/>
      <c r="I7" s="48"/>
      <c r="J7" s="48"/>
      <c r="K7" s="46">
        <f>K8</f>
        <v>1503.2</v>
      </c>
      <c r="L7" s="46"/>
      <c r="M7" s="6">
        <f>M8</f>
        <v>1653</v>
      </c>
      <c r="N7" s="23">
        <f>N8</f>
        <v>1793.5</v>
      </c>
      <c r="O7" s="51"/>
      <c r="P7" s="51"/>
      <c r="Q7" s="4"/>
      <c r="R7" s="4"/>
      <c r="S7" s="5"/>
    </row>
    <row r="8" spans="1:19" ht="15" customHeight="1" x14ac:dyDescent="0.25">
      <c r="A8" s="38" t="s">
        <v>10</v>
      </c>
      <c r="B8" s="38"/>
      <c r="C8" s="38"/>
      <c r="D8" s="38"/>
      <c r="E8" s="50" t="s">
        <v>11</v>
      </c>
      <c r="F8" s="50"/>
      <c r="G8" s="50"/>
      <c r="H8" s="50"/>
      <c r="I8" s="50"/>
      <c r="J8" s="50"/>
      <c r="K8" s="43">
        <v>1503.2</v>
      </c>
      <c r="L8" s="43"/>
      <c r="M8" s="7">
        <v>1653</v>
      </c>
      <c r="N8" s="24">
        <v>1793.5</v>
      </c>
      <c r="O8" s="52"/>
      <c r="P8" s="52"/>
      <c r="Q8" s="4"/>
      <c r="R8" s="4"/>
      <c r="S8" s="5"/>
    </row>
    <row r="9" spans="1:19" ht="43.15" customHeight="1" x14ac:dyDescent="0.25">
      <c r="A9" s="44" t="s">
        <v>12</v>
      </c>
      <c r="B9" s="44"/>
      <c r="C9" s="44"/>
      <c r="D9" s="44"/>
      <c r="E9" s="45" t="s">
        <v>13</v>
      </c>
      <c r="F9" s="45"/>
      <c r="G9" s="45"/>
      <c r="H9" s="45"/>
      <c r="I9" s="45"/>
      <c r="J9" s="45"/>
      <c r="K9" s="46">
        <f>K10</f>
        <v>520.4</v>
      </c>
      <c r="L9" s="46"/>
      <c r="M9" s="6">
        <f>M10</f>
        <v>527.1</v>
      </c>
      <c r="N9" s="23">
        <f>N10</f>
        <v>558.29999999999995</v>
      </c>
      <c r="O9" s="8"/>
      <c r="P9" s="8"/>
      <c r="Q9" s="4"/>
      <c r="R9" s="4"/>
      <c r="S9" s="5"/>
    </row>
    <row r="10" spans="1:19" ht="28.9" customHeight="1" x14ac:dyDescent="0.25">
      <c r="A10" s="49" t="s">
        <v>14</v>
      </c>
      <c r="B10" s="49"/>
      <c r="C10" s="49"/>
      <c r="D10" s="49"/>
      <c r="E10" s="50" t="s">
        <v>15</v>
      </c>
      <c r="F10" s="50"/>
      <c r="G10" s="50"/>
      <c r="H10" s="50"/>
      <c r="I10" s="50"/>
      <c r="J10" s="50"/>
      <c r="K10" s="43">
        <v>520.4</v>
      </c>
      <c r="L10" s="43"/>
      <c r="M10" s="7">
        <v>527.1</v>
      </c>
      <c r="N10" s="24">
        <v>558.29999999999995</v>
      </c>
      <c r="O10" s="8"/>
      <c r="P10" s="8"/>
      <c r="Q10" s="4"/>
      <c r="R10" s="4"/>
      <c r="S10" s="5"/>
    </row>
    <row r="11" spans="1:19" ht="15" x14ac:dyDescent="0.25">
      <c r="A11" s="47" t="s">
        <v>16</v>
      </c>
      <c r="B11" s="47"/>
      <c r="C11" s="47"/>
      <c r="D11" s="47"/>
      <c r="E11" s="48" t="s">
        <v>17</v>
      </c>
      <c r="F11" s="48"/>
      <c r="G11" s="48"/>
      <c r="H11" s="48"/>
      <c r="I11" s="48"/>
      <c r="J11" s="48"/>
      <c r="K11" s="46">
        <f>K12++K13</f>
        <v>482</v>
      </c>
      <c r="L11" s="46"/>
      <c r="M11" s="6">
        <f>SUM(M12:M13)</f>
        <v>487</v>
      </c>
      <c r="N11" s="23">
        <f>SUM(N12:N13)</f>
        <v>492</v>
      </c>
      <c r="O11" s="51"/>
      <c r="P11" s="51"/>
      <c r="Q11" s="4"/>
      <c r="R11" s="4"/>
      <c r="S11" s="5"/>
    </row>
    <row r="12" spans="1:19" ht="15" customHeight="1" x14ac:dyDescent="0.25">
      <c r="A12" s="38" t="s">
        <v>18</v>
      </c>
      <c r="B12" s="38"/>
      <c r="C12" s="38"/>
      <c r="D12" s="38"/>
      <c r="E12" s="50" t="s">
        <v>19</v>
      </c>
      <c r="F12" s="50"/>
      <c r="G12" s="50"/>
      <c r="H12" s="50"/>
      <c r="I12" s="50"/>
      <c r="J12" s="50"/>
      <c r="K12" s="43">
        <v>152</v>
      </c>
      <c r="L12" s="43"/>
      <c r="M12" s="7">
        <v>154</v>
      </c>
      <c r="N12" s="24">
        <v>156</v>
      </c>
      <c r="O12" s="52"/>
      <c r="P12" s="52"/>
      <c r="Q12" s="4"/>
      <c r="R12" s="4"/>
      <c r="S12" s="5"/>
    </row>
    <row r="13" spans="1:19" ht="15" customHeight="1" x14ac:dyDescent="0.25">
      <c r="A13" s="38" t="s">
        <v>20</v>
      </c>
      <c r="B13" s="38"/>
      <c r="C13" s="38"/>
      <c r="D13" s="38"/>
      <c r="E13" s="50" t="s">
        <v>21</v>
      </c>
      <c r="F13" s="50"/>
      <c r="G13" s="50"/>
      <c r="H13" s="50"/>
      <c r="I13" s="50"/>
      <c r="J13" s="50"/>
      <c r="K13" s="43">
        <v>330</v>
      </c>
      <c r="L13" s="43"/>
      <c r="M13" s="7">
        <v>333</v>
      </c>
      <c r="N13" s="24">
        <v>336</v>
      </c>
      <c r="O13" s="52"/>
      <c r="P13" s="52"/>
      <c r="Q13" s="4"/>
      <c r="R13" s="4"/>
      <c r="S13" s="5"/>
    </row>
    <row r="14" spans="1:19" ht="15" x14ac:dyDescent="0.25">
      <c r="A14" s="47" t="s">
        <v>22</v>
      </c>
      <c r="B14" s="47"/>
      <c r="C14" s="47"/>
      <c r="D14" s="47"/>
      <c r="E14" s="48" t="s">
        <v>23</v>
      </c>
      <c r="F14" s="48"/>
      <c r="G14" s="48"/>
      <c r="H14" s="48"/>
      <c r="I14" s="48"/>
      <c r="J14" s="48"/>
      <c r="K14" s="46">
        <f>K15</f>
        <v>1</v>
      </c>
      <c r="L14" s="46"/>
      <c r="M14" s="6">
        <f>M15</f>
        <v>1</v>
      </c>
      <c r="N14" s="23">
        <f>N15</f>
        <v>1</v>
      </c>
      <c r="O14" s="51"/>
      <c r="P14" s="51"/>
      <c r="Q14" s="4"/>
      <c r="R14" s="4"/>
      <c r="S14" s="5"/>
    </row>
    <row r="15" spans="1:19" ht="40.9" customHeight="1" x14ac:dyDescent="0.25">
      <c r="A15" s="38" t="s">
        <v>24</v>
      </c>
      <c r="B15" s="38"/>
      <c r="C15" s="38"/>
      <c r="D15" s="38"/>
      <c r="E15" s="50" t="s">
        <v>112</v>
      </c>
      <c r="F15" s="50"/>
      <c r="G15" s="50"/>
      <c r="H15" s="50"/>
      <c r="I15" s="50"/>
      <c r="J15" s="50"/>
      <c r="K15" s="43">
        <v>1</v>
      </c>
      <c r="L15" s="43"/>
      <c r="M15" s="7">
        <v>1</v>
      </c>
      <c r="N15" s="24">
        <v>1</v>
      </c>
      <c r="O15" s="52"/>
      <c r="P15" s="52"/>
      <c r="Q15" s="4"/>
      <c r="R15" s="4"/>
      <c r="S15" s="5"/>
    </row>
    <row r="16" spans="1:19" ht="43.9" customHeight="1" x14ac:dyDescent="0.25">
      <c r="A16" s="47" t="s">
        <v>25</v>
      </c>
      <c r="B16" s="47"/>
      <c r="C16" s="47"/>
      <c r="D16" s="47"/>
      <c r="E16" s="45" t="s">
        <v>26</v>
      </c>
      <c r="F16" s="45"/>
      <c r="G16" s="45"/>
      <c r="H16" s="45"/>
      <c r="I16" s="45"/>
      <c r="J16" s="45"/>
      <c r="K16" s="46">
        <f>K17+K18</f>
        <v>362.2</v>
      </c>
      <c r="L16" s="46"/>
      <c r="M16" s="6">
        <f>SUM(M17:M18)</f>
        <v>362.2</v>
      </c>
      <c r="N16" s="23">
        <f>SUM(N17:N18)</f>
        <v>362.2</v>
      </c>
      <c r="O16" s="51"/>
      <c r="P16" s="51"/>
      <c r="Q16" s="4"/>
      <c r="R16" s="4"/>
      <c r="S16" s="5"/>
    </row>
    <row r="17" spans="1:19" ht="78.75" customHeight="1" x14ac:dyDescent="0.25">
      <c r="A17" s="38" t="s">
        <v>27</v>
      </c>
      <c r="B17" s="38"/>
      <c r="C17" s="38"/>
      <c r="D17" s="38"/>
      <c r="E17" s="50" t="s">
        <v>28</v>
      </c>
      <c r="F17" s="50"/>
      <c r="G17" s="50"/>
      <c r="H17" s="50"/>
      <c r="I17" s="50"/>
      <c r="J17" s="50"/>
      <c r="K17" s="43">
        <v>327.2</v>
      </c>
      <c r="L17" s="43"/>
      <c r="M17" s="7">
        <v>327.2</v>
      </c>
      <c r="N17" s="24">
        <v>327.2</v>
      </c>
      <c r="O17" s="52"/>
      <c r="P17" s="52"/>
      <c r="Q17" s="4"/>
      <c r="R17" s="4"/>
      <c r="S17" s="5"/>
    </row>
    <row r="18" spans="1:19" ht="67.5" customHeight="1" x14ac:dyDescent="0.25">
      <c r="A18" s="38" t="s">
        <v>29</v>
      </c>
      <c r="B18" s="38"/>
      <c r="C18" s="38"/>
      <c r="D18" s="38"/>
      <c r="E18" s="50" t="s">
        <v>30</v>
      </c>
      <c r="F18" s="50"/>
      <c r="G18" s="50"/>
      <c r="H18" s="50"/>
      <c r="I18" s="50"/>
      <c r="J18" s="50"/>
      <c r="K18" s="43">
        <v>35</v>
      </c>
      <c r="L18" s="43"/>
      <c r="M18" s="7">
        <v>35</v>
      </c>
      <c r="N18" s="24">
        <v>35</v>
      </c>
      <c r="O18" s="8"/>
      <c r="P18" s="8"/>
      <c r="Q18" s="4"/>
      <c r="R18" s="4"/>
      <c r="S18" s="5"/>
    </row>
    <row r="19" spans="1:19" ht="29.45" customHeight="1" x14ac:dyDescent="0.25">
      <c r="A19" s="47" t="s">
        <v>31</v>
      </c>
      <c r="B19" s="47"/>
      <c r="C19" s="47"/>
      <c r="D19" s="47"/>
      <c r="E19" s="45" t="s">
        <v>32</v>
      </c>
      <c r="F19" s="45"/>
      <c r="G19" s="45"/>
      <c r="H19" s="45"/>
      <c r="I19" s="45"/>
      <c r="J19" s="45"/>
      <c r="K19" s="46">
        <f>K20</f>
        <v>40</v>
      </c>
      <c r="L19" s="46"/>
      <c r="M19" s="6">
        <f>M20</f>
        <v>40</v>
      </c>
      <c r="N19" s="23">
        <f>N20</f>
        <v>40</v>
      </c>
      <c r="O19" s="51"/>
      <c r="P19" s="51"/>
      <c r="Q19" s="4"/>
      <c r="R19" s="4"/>
      <c r="S19" s="5"/>
    </row>
    <row r="20" spans="1:19" ht="15" customHeight="1" x14ac:dyDescent="0.25">
      <c r="A20" s="67" t="s">
        <v>33</v>
      </c>
      <c r="B20" s="67"/>
      <c r="C20" s="67"/>
      <c r="D20" s="67"/>
      <c r="E20" s="50" t="s">
        <v>34</v>
      </c>
      <c r="F20" s="50"/>
      <c r="G20" s="50"/>
      <c r="H20" s="50"/>
      <c r="I20" s="50"/>
      <c r="J20" s="50"/>
      <c r="K20" s="43">
        <v>40</v>
      </c>
      <c r="L20" s="43"/>
      <c r="M20" s="9">
        <v>40</v>
      </c>
      <c r="N20" s="25">
        <v>40</v>
      </c>
      <c r="O20" s="1"/>
      <c r="P20" s="1"/>
      <c r="Q20" s="4"/>
      <c r="R20" s="4"/>
      <c r="S20" s="5"/>
    </row>
    <row r="21" spans="1:19" ht="30.6" customHeight="1" x14ac:dyDescent="0.25">
      <c r="A21" s="47" t="s">
        <v>35</v>
      </c>
      <c r="B21" s="47"/>
      <c r="C21" s="47"/>
      <c r="D21" s="47"/>
      <c r="E21" s="45" t="s">
        <v>36</v>
      </c>
      <c r="F21" s="45"/>
      <c r="G21" s="45"/>
      <c r="H21" s="45"/>
      <c r="I21" s="45"/>
      <c r="J21" s="45"/>
      <c r="K21" s="46">
        <f>SUM(K22:L23)</f>
        <v>100</v>
      </c>
      <c r="L21" s="46"/>
      <c r="M21" s="6">
        <f>SUM(M22:M23)</f>
        <v>100</v>
      </c>
      <c r="N21" s="6">
        <f>SUM(N22:N23)</f>
        <v>100</v>
      </c>
      <c r="O21" s="52"/>
      <c r="P21" s="52"/>
      <c r="Q21" s="4"/>
      <c r="R21" s="4"/>
      <c r="S21" s="5"/>
    </row>
    <row r="22" spans="1:19" ht="15" customHeight="1" x14ac:dyDescent="0.25">
      <c r="A22" s="38" t="s">
        <v>113</v>
      </c>
      <c r="B22" s="39"/>
      <c r="C22" s="39"/>
      <c r="D22" s="40"/>
      <c r="E22" s="41" t="s">
        <v>115</v>
      </c>
      <c r="F22" s="41"/>
      <c r="G22" s="41"/>
      <c r="H22" s="41"/>
      <c r="I22" s="41"/>
      <c r="J22" s="42"/>
      <c r="K22" s="43">
        <v>50</v>
      </c>
      <c r="L22" s="43"/>
      <c r="M22" s="7">
        <v>50</v>
      </c>
      <c r="N22" s="24">
        <v>50</v>
      </c>
      <c r="O22" s="34"/>
      <c r="P22" s="34"/>
      <c r="Q22" s="4"/>
      <c r="R22" s="4"/>
      <c r="S22" s="5"/>
    </row>
    <row r="23" spans="1:19" ht="30" customHeight="1" x14ac:dyDescent="0.25">
      <c r="A23" s="38" t="s">
        <v>114</v>
      </c>
      <c r="B23" s="39"/>
      <c r="C23" s="39"/>
      <c r="D23" s="40"/>
      <c r="E23" s="41" t="s">
        <v>116</v>
      </c>
      <c r="F23" s="41"/>
      <c r="G23" s="41"/>
      <c r="H23" s="41"/>
      <c r="I23" s="41"/>
      <c r="J23" s="42"/>
      <c r="K23" s="43">
        <v>50</v>
      </c>
      <c r="L23" s="43"/>
      <c r="M23" s="7">
        <v>50</v>
      </c>
      <c r="N23" s="24">
        <v>50</v>
      </c>
      <c r="O23" s="8"/>
      <c r="P23" s="8"/>
      <c r="Q23" s="4"/>
      <c r="R23" s="4"/>
      <c r="S23" s="5"/>
    </row>
    <row r="24" spans="1:19" ht="15" customHeight="1" x14ac:dyDescent="0.25">
      <c r="A24" s="47" t="s">
        <v>37</v>
      </c>
      <c r="B24" s="47"/>
      <c r="C24" s="47"/>
      <c r="D24" s="47"/>
      <c r="E24" s="45" t="s">
        <v>38</v>
      </c>
      <c r="F24" s="45"/>
      <c r="G24" s="45"/>
      <c r="H24" s="45"/>
      <c r="I24" s="45"/>
      <c r="J24" s="45"/>
      <c r="K24" s="46">
        <f>K25</f>
        <v>10</v>
      </c>
      <c r="L24" s="46"/>
      <c r="M24" s="6">
        <f>M25</f>
        <v>0</v>
      </c>
      <c r="N24" s="6">
        <f>N25</f>
        <v>0</v>
      </c>
      <c r="O24" s="8"/>
      <c r="P24" s="8"/>
      <c r="Q24" s="4"/>
      <c r="R24" s="4"/>
      <c r="S24" s="5"/>
    </row>
    <row r="25" spans="1:19" ht="15" customHeight="1" x14ac:dyDescent="0.25">
      <c r="A25" s="38" t="s">
        <v>39</v>
      </c>
      <c r="B25" s="38"/>
      <c r="C25" s="38"/>
      <c r="D25" s="38"/>
      <c r="E25" s="50" t="s">
        <v>117</v>
      </c>
      <c r="F25" s="50"/>
      <c r="G25" s="50"/>
      <c r="H25" s="50"/>
      <c r="I25" s="50"/>
      <c r="J25" s="50"/>
      <c r="K25" s="68">
        <v>10</v>
      </c>
      <c r="L25" s="68"/>
      <c r="M25" s="9">
        <v>0</v>
      </c>
      <c r="N25" s="25">
        <v>0</v>
      </c>
      <c r="O25" s="51"/>
      <c r="P25" s="51"/>
      <c r="Q25" s="4"/>
      <c r="R25" s="4"/>
      <c r="S25" s="5"/>
    </row>
    <row r="26" spans="1:19" ht="14.25" x14ac:dyDescent="0.2">
      <c r="A26" s="69" t="s">
        <v>40</v>
      </c>
      <c r="B26" s="69"/>
      <c r="C26" s="69"/>
      <c r="D26" s="69"/>
      <c r="E26" s="70" t="s">
        <v>41</v>
      </c>
      <c r="F26" s="70"/>
      <c r="G26" s="70"/>
      <c r="H26" s="70"/>
      <c r="I26" s="70"/>
      <c r="J26" s="70"/>
      <c r="K26" s="71">
        <f>K27+K49+K46</f>
        <v>6197.6100000000006</v>
      </c>
      <c r="L26" s="71"/>
      <c r="M26" s="18">
        <f>M27+M49</f>
        <v>5448.63</v>
      </c>
      <c r="N26" s="22">
        <f>N27+N49</f>
        <v>5513.41</v>
      </c>
      <c r="O26" s="66"/>
      <c r="P26" s="66"/>
      <c r="Q26" s="4"/>
      <c r="R26" s="4"/>
      <c r="S26" s="5"/>
    </row>
    <row r="27" spans="1:19" ht="43.15" customHeight="1" x14ac:dyDescent="0.2">
      <c r="A27" s="69" t="s">
        <v>42</v>
      </c>
      <c r="B27" s="69"/>
      <c r="C27" s="69"/>
      <c r="D27" s="69"/>
      <c r="E27" s="72" t="s">
        <v>43</v>
      </c>
      <c r="F27" s="72"/>
      <c r="G27" s="72"/>
      <c r="H27" s="72"/>
      <c r="I27" s="72"/>
      <c r="J27" s="72"/>
      <c r="K27" s="71">
        <f>K28+K33+K40+K43</f>
        <v>6050.1100000000006</v>
      </c>
      <c r="L27" s="71"/>
      <c r="M27" s="18">
        <f>M28+M33+M40+M43</f>
        <v>5428.63</v>
      </c>
      <c r="N27" s="22">
        <f>N28+N33+N40+N43</f>
        <v>5493.41</v>
      </c>
      <c r="O27" s="52"/>
      <c r="P27" s="52"/>
      <c r="Q27" s="4"/>
      <c r="R27" s="4"/>
      <c r="S27" s="5"/>
    </row>
    <row r="28" spans="1:19" ht="29.45" customHeight="1" x14ac:dyDescent="0.2">
      <c r="A28" s="69" t="s">
        <v>118</v>
      </c>
      <c r="B28" s="69"/>
      <c r="C28" s="69"/>
      <c r="D28" s="69"/>
      <c r="E28" s="72" t="s">
        <v>44</v>
      </c>
      <c r="F28" s="72"/>
      <c r="G28" s="72"/>
      <c r="H28" s="72"/>
      <c r="I28" s="72"/>
      <c r="J28" s="72"/>
      <c r="K28" s="71">
        <f>K29+K31</f>
        <v>241.9</v>
      </c>
      <c r="L28" s="71"/>
      <c r="M28" s="18">
        <f>M29+M31</f>
        <v>246</v>
      </c>
      <c r="N28" s="22">
        <f>N29+N31</f>
        <v>250.1</v>
      </c>
      <c r="O28" s="51"/>
      <c r="P28" s="51"/>
      <c r="Q28" s="4"/>
      <c r="R28" s="4"/>
      <c r="S28" s="5"/>
    </row>
    <row r="29" spans="1:19" ht="30" customHeight="1" x14ac:dyDescent="0.25">
      <c r="A29" s="73" t="s">
        <v>119</v>
      </c>
      <c r="B29" s="73"/>
      <c r="C29" s="73"/>
      <c r="D29" s="73"/>
      <c r="E29" s="74" t="s">
        <v>45</v>
      </c>
      <c r="F29" s="74"/>
      <c r="G29" s="74"/>
      <c r="H29" s="74"/>
      <c r="I29" s="74"/>
      <c r="J29" s="74"/>
      <c r="K29" s="68">
        <f>K30</f>
        <v>221.5</v>
      </c>
      <c r="L29" s="68"/>
      <c r="M29" s="9">
        <f>M30</f>
        <v>225.6</v>
      </c>
      <c r="N29" s="25">
        <f>N30</f>
        <v>229.7</v>
      </c>
      <c r="O29" s="1"/>
      <c r="P29" s="1"/>
      <c r="Q29" s="4"/>
      <c r="R29" s="4"/>
      <c r="S29" s="5"/>
    </row>
    <row r="30" spans="1:19" ht="42" customHeight="1" x14ac:dyDescent="0.25">
      <c r="A30" s="38" t="s">
        <v>120</v>
      </c>
      <c r="B30" s="38"/>
      <c r="C30" s="38"/>
      <c r="D30" s="38"/>
      <c r="E30" s="50" t="s">
        <v>101</v>
      </c>
      <c r="F30" s="50"/>
      <c r="G30" s="50"/>
      <c r="H30" s="50"/>
      <c r="I30" s="50"/>
      <c r="J30" s="50"/>
      <c r="K30" s="43">
        <v>221.5</v>
      </c>
      <c r="L30" s="43"/>
      <c r="M30" s="7">
        <v>225.6</v>
      </c>
      <c r="N30" s="24">
        <v>229.7</v>
      </c>
      <c r="O30" s="52"/>
      <c r="P30" s="52"/>
      <c r="Q30" s="4"/>
      <c r="R30" s="4"/>
      <c r="S30" s="5"/>
    </row>
    <row r="31" spans="1:19" ht="29.45" customHeight="1" x14ac:dyDescent="0.25">
      <c r="A31" s="73" t="s">
        <v>121</v>
      </c>
      <c r="B31" s="73"/>
      <c r="C31" s="73"/>
      <c r="D31" s="73"/>
      <c r="E31" s="74" t="s">
        <v>46</v>
      </c>
      <c r="F31" s="74"/>
      <c r="G31" s="74"/>
      <c r="H31" s="74"/>
      <c r="I31" s="74"/>
      <c r="J31" s="74"/>
      <c r="K31" s="68">
        <f>K32</f>
        <v>20.399999999999999</v>
      </c>
      <c r="L31" s="68"/>
      <c r="M31" s="9">
        <f>M32</f>
        <v>20.399999999999999</v>
      </c>
      <c r="N31" s="25">
        <f>N32</f>
        <v>20.399999999999999</v>
      </c>
      <c r="O31" s="8"/>
      <c r="P31" s="8"/>
      <c r="Q31" s="4"/>
      <c r="R31" s="4"/>
      <c r="S31" s="5"/>
    </row>
    <row r="32" spans="1:19" ht="42" customHeight="1" x14ac:dyDescent="0.25">
      <c r="A32" s="38" t="s">
        <v>122</v>
      </c>
      <c r="B32" s="38"/>
      <c r="C32" s="38"/>
      <c r="D32" s="38"/>
      <c r="E32" s="50" t="s">
        <v>102</v>
      </c>
      <c r="F32" s="50"/>
      <c r="G32" s="50"/>
      <c r="H32" s="50"/>
      <c r="I32" s="50"/>
      <c r="J32" s="50"/>
      <c r="K32" s="43">
        <v>20.399999999999999</v>
      </c>
      <c r="L32" s="43"/>
      <c r="M32" s="7">
        <v>20.399999999999999</v>
      </c>
      <c r="N32" s="24">
        <v>20.399999999999999</v>
      </c>
      <c r="O32" s="52"/>
      <c r="P32" s="52"/>
      <c r="Q32" s="4"/>
      <c r="R32" s="4"/>
      <c r="S32" s="5"/>
    </row>
    <row r="33" spans="1:19" ht="28.15" customHeight="1" x14ac:dyDescent="0.2">
      <c r="A33" s="69" t="s">
        <v>123</v>
      </c>
      <c r="B33" s="69"/>
      <c r="C33" s="69"/>
      <c r="D33" s="69"/>
      <c r="E33" s="72" t="s">
        <v>47</v>
      </c>
      <c r="F33" s="72"/>
      <c r="G33" s="72"/>
      <c r="H33" s="72"/>
      <c r="I33" s="72"/>
      <c r="J33" s="72"/>
      <c r="K33" s="71">
        <f>K34</f>
        <v>1803.49</v>
      </c>
      <c r="L33" s="71"/>
      <c r="M33" s="18">
        <f>M34</f>
        <v>1499.72</v>
      </c>
      <c r="N33" s="22">
        <f>N34</f>
        <v>1499.72</v>
      </c>
      <c r="O33" s="8"/>
      <c r="P33" s="8"/>
      <c r="Q33" s="4"/>
      <c r="R33" s="4"/>
      <c r="S33" s="5"/>
    </row>
    <row r="34" spans="1:19" ht="15" customHeight="1" x14ac:dyDescent="0.25">
      <c r="A34" s="75" t="s">
        <v>124</v>
      </c>
      <c r="B34" s="76"/>
      <c r="C34" s="76"/>
      <c r="D34" s="76"/>
      <c r="E34" s="77" t="s">
        <v>48</v>
      </c>
      <c r="F34" s="77"/>
      <c r="G34" s="77"/>
      <c r="H34" s="77"/>
      <c r="I34" s="77"/>
      <c r="J34" s="77"/>
      <c r="K34" s="68">
        <f>K35</f>
        <v>1803.49</v>
      </c>
      <c r="L34" s="68"/>
      <c r="M34" s="9">
        <f>M35</f>
        <v>1499.72</v>
      </c>
      <c r="N34" s="25">
        <f>N35</f>
        <v>1499.72</v>
      </c>
      <c r="O34" s="8"/>
      <c r="P34" s="8"/>
      <c r="Q34" s="4"/>
      <c r="R34" s="4"/>
      <c r="S34" s="5"/>
    </row>
    <row r="35" spans="1:19" ht="15" customHeight="1" x14ac:dyDescent="0.25">
      <c r="A35" s="78" t="s">
        <v>125</v>
      </c>
      <c r="B35" s="79"/>
      <c r="C35" s="79"/>
      <c r="D35" s="79"/>
      <c r="E35" s="80" t="s">
        <v>49</v>
      </c>
      <c r="F35" s="80"/>
      <c r="G35" s="80"/>
      <c r="H35" s="80"/>
      <c r="I35" s="80"/>
      <c r="J35" s="80"/>
      <c r="K35" s="43">
        <f>SUM(K36:K39)</f>
        <v>1803.49</v>
      </c>
      <c r="L35" s="43"/>
      <c r="M35" s="7">
        <f>SUM(M36:M39)</f>
        <v>1499.72</v>
      </c>
      <c r="N35" s="24">
        <f>SUM(N36:N39)</f>
        <v>1499.72</v>
      </c>
      <c r="O35" s="8"/>
      <c r="P35" s="8"/>
      <c r="Q35" s="4"/>
      <c r="R35" s="4"/>
      <c r="S35" s="5"/>
    </row>
    <row r="36" spans="1:19" ht="30" hidden="1" customHeight="1" x14ac:dyDescent="0.25">
      <c r="A36" s="78" t="s">
        <v>107</v>
      </c>
      <c r="B36" s="79"/>
      <c r="C36" s="79"/>
      <c r="D36" s="79"/>
      <c r="E36" s="80" t="s">
        <v>108</v>
      </c>
      <c r="F36" s="80"/>
      <c r="G36" s="80"/>
      <c r="H36" s="80"/>
      <c r="I36" s="80"/>
      <c r="J36" s="80"/>
      <c r="K36" s="43">
        <v>0</v>
      </c>
      <c r="L36" s="43"/>
      <c r="M36" s="7">
        <v>0</v>
      </c>
      <c r="N36" s="24">
        <v>0</v>
      </c>
      <c r="O36" s="17"/>
      <c r="P36" s="17"/>
      <c r="Q36" s="4"/>
      <c r="R36" s="4"/>
      <c r="S36" s="5"/>
    </row>
    <row r="37" spans="1:19" ht="54" customHeight="1" x14ac:dyDescent="0.25">
      <c r="A37" s="78" t="s">
        <v>126</v>
      </c>
      <c r="B37" s="79"/>
      <c r="C37" s="79"/>
      <c r="D37" s="79"/>
      <c r="E37" s="80" t="s">
        <v>109</v>
      </c>
      <c r="F37" s="80"/>
      <c r="G37" s="80"/>
      <c r="H37" s="80"/>
      <c r="I37" s="80"/>
      <c r="J37" s="80"/>
      <c r="K37" s="43">
        <v>31.59</v>
      </c>
      <c r="L37" s="43"/>
      <c r="M37" s="7">
        <v>18.02</v>
      </c>
      <c r="N37" s="24">
        <v>18.02</v>
      </c>
      <c r="O37" s="17"/>
      <c r="P37" s="17"/>
      <c r="Q37" s="4"/>
      <c r="R37" s="4"/>
      <c r="S37" s="5"/>
    </row>
    <row r="38" spans="1:19" ht="38.25" customHeight="1" x14ac:dyDescent="0.25">
      <c r="A38" s="78" t="s">
        <v>141</v>
      </c>
      <c r="B38" s="79"/>
      <c r="C38" s="79"/>
      <c r="D38" s="79"/>
      <c r="E38" s="80" t="s">
        <v>142</v>
      </c>
      <c r="F38" s="80"/>
      <c r="G38" s="80"/>
      <c r="H38" s="80"/>
      <c r="I38" s="80"/>
      <c r="J38" s="80"/>
      <c r="K38" s="43">
        <v>290.2</v>
      </c>
      <c r="L38" s="43"/>
      <c r="M38" s="7">
        <v>0</v>
      </c>
      <c r="N38" s="24">
        <v>0</v>
      </c>
      <c r="O38" s="37"/>
      <c r="P38" s="37"/>
      <c r="Q38" s="4"/>
      <c r="R38" s="4"/>
      <c r="S38" s="5"/>
    </row>
    <row r="39" spans="1:19" ht="27.6" customHeight="1" x14ac:dyDescent="0.25">
      <c r="A39" s="78" t="s">
        <v>127</v>
      </c>
      <c r="B39" s="79"/>
      <c r="C39" s="79"/>
      <c r="D39" s="79"/>
      <c r="E39" s="80" t="s">
        <v>110</v>
      </c>
      <c r="F39" s="80"/>
      <c r="G39" s="80"/>
      <c r="H39" s="80"/>
      <c r="I39" s="80"/>
      <c r="J39" s="80"/>
      <c r="K39" s="43">
        <v>1481.7</v>
      </c>
      <c r="L39" s="43"/>
      <c r="M39" s="7">
        <v>1481.7</v>
      </c>
      <c r="N39" s="24">
        <v>1481.7</v>
      </c>
      <c r="O39" s="17"/>
      <c r="P39" s="17"/>
      <c r="Q39" s="4"/>
      <c r="R39" s="4"/>
      <c r="S39" s="5"/>
    </row>
    <row r="40" spans="1:19" ht="30" customHeight="1" x14ac:dyDescent="0.2">
      <c r="A40" s="69" t="s">
        <v>128</v>
      </c>
      <c r="B40" s="69"/>
      <c r="C40" s="69"/>
      <c r="D40" s="69"/>
      <c r="E40" s="72" t="s">
        <v>50</v>
      </c>
      <c r="F40" s="72"/>
      <c r="G40" s="72"/>
      <c r="H40" s="72"/>
      <c r="I40" s="72"/>
      <c r="J40" s="72"/>
      <c r="K40" s="71">
        <f>K41</f>
        <v>184.42</v>
      </c>
      <c r="L40" s="71"/>
      <c r="M40" s="18">
        <f>M41</f>
        <v>201.51</v>
      </c>
      <c r="N40" s="22">
        <f>N41</f>
        <v>208.69</v>
      </c>
      <c r="O40" s="51"/>
      <c r="P40" s="51"/>
      <c r="Q40" s="4"/>
      <c r="R40" s="4"/>
      <c r="S40" s="5"/>
    </row>
    <row r="41" spans="1:19" ht="42" customHeight="1" x14ac:dyDescent="0.25">
      <c r="A41" s="73" t="s">
        <v>129</v>
      </c>
      <c r="B41" s="73"/>
      <c r="C41" s="73"/>
      <c r="D41" s="73"/>
      <c r="E41" s="74" t="s">
        <v>51</v>
      </c>
      <c r="F41" s="74"/>
      <c r="G41" s="74"/>
      <c r="H41" s="74"/>
      <c r="I41" s="74"/>
      <c r="J41" s="74"/>
      <c r="K41" s="68">
        <f>K42</f>
        <v>184.42</v>
      </c>
      <c r="L41" s="68"/>
      <c r="M41" s="9">
        <f>M42</f>
        <v>201.51</v>
      </c>
      <c r="N41" s="25">
        <f>N42</f>
        <v>208.69</v>
      </c>
      <c r="O41" s="1"/>
      <c r="P41" s="1"/>
      <c r="Q41" s="4"/>
      <c r="R41" s="4"/>
      <c r="S41" s="5"/>
    </row>
    <row r="42" spans="1:19" ht="42" customHeight="1" x14ac:dyDescent="0.25">
      <c r="A42" s="38" t="s">
        <v>130</v>
      </c>
      <c r="B42" s="38"/>
      <c r="C42" s="38"/>
      <c r="D42" s="38"/>
      <c r="E42" s="50" t="s">
        <v>52</v>
      </c>
      <c r="F42" s="50"/>
      <c r="G42" s="50"/>
      <c r="H42" s="50"/>
      <c r="I42" s="50"/>
      <c r="J42" s="50"/>
      <c r="K42" s="43">
        <v>184.42</v>
      </c>
      <c r="L42" s="43"/>
      <c r="M42" s="7">
        <v>201.51</v>
      </c>
      <c r="N42" s="24">
        <v>208.69</v>
      </c>
      <c r="O42" s="52"/>
      <c r="P42" s="52"/>
      <c r="Q42" s="4"/>
      <c r="R42" s="4"/>
      <c r="S42" s="5"/>
    </row>
    <row r="43" spans="1:19" ht="30" customHeight="1" x14ac:dyDescent="0.2">
      <c r="A43" s="69" t="s">
        <v>131</v>
      </c>
      <c r="B43" s="69"/>
      <c r="C43" s="69"/>
      <c r="D43" s="69"/>
      <c r="E43" s="72" t="s">
        <v>103</v>
      </c>
      <c r="F43" s="72"/>
      <c r="G43" s="72"/>
      <c r="H43" s="72"/>
      <c r="I43" s="72"/>
      <c r="J43" s="72"/>
      <c r="K43" s="71">
        <f>K44</f>
        <v>3820.3</v>
      </c>
      <c r="L43" s="71"/>
      <c r="M43" s="18">
        <f>M44</f>
        <v>3481.4</v>
      </c>
      <c r="N43" s="22">
        <f>N44</f>
        <v>3534.9</v>
      </c>
      <c r="O43" s="51"/>
      <c r="P43" s="51"/>
      <c r="Q43" s="4"/>
      <c r="R43" s="4"/>
      <c r="S43" s="5"/>
    </row>
    <row r="44" spans="1:19" ht="15" customHeight="1" x14ac:dyDescent="0.25">
      <c r="A44" s="73" t="s">
        <v>132</v>
      </c>
      <c r="B44" s="73"/>
      <c r="C44" s="73"/>
      <c r="D44" s="73"/>
      <c r="E44" s="74" t="s">
        <v>104</v>
      </c>
      <c r="F44" s="74"/>
      <c r="G44" s="74"/>
      <c r="H44" s="74"/>
      <c r="I44" s="74"/>
      <c r="J44" s="74"/>
      <c r="K44" s="68">
        <f>K45</f>
        <v>3820.3</v>
      </c>
      <c r="L44" s="68"/>
      <c r="M44" s="9">
        <f>M45</f>
        <v>3481.4</v>
      </c>
      <c r="N44" s="25">
        <f>N45</f>
        <v>3534.9</v>
      </c>
      <c r="O44" s="16"/>
      <c r="P44" s="16"/>
      <c r="Q44" s="4"/>
      <c r="R44" s="4"/>
      <c r="S44" s="5"/>
    </row>
    <row r="45" spans="1:19" ht="42" customHeight="1" x14ac:dyDescent="0.25">
      <c r="A45" s="38" t="s">
        <v>133</v>
      </c>
      <c r="B45" s="38"/>
      <c r="C45" s="38"/>
      <c r="D45" s="38"/>
      <c r="E45" s="50" t="s">
        <v>105</v>
      </c>
      <c r="F45" s="50"/>
      <c r="G45" s="50"/>
      <c r="H45" s="50"/>
      <c r="I45" s="50"/>
      <c r="J45" s="50"/>
      <c r="K45" s="43">
        <v>3820.3</v>
      </c>
      <c r="L45" s="43"/>
      <c r="M45" s="7">
        <v>3481.4</v>
      </c>
      <c r="N45" s="24">
        <v>3534.9</v>
      </c>
      <c r="O45" s="52"/>
      <c r="P45" s="52"/>
      <c r="Q45" s="4"/>
      <c r="R45" s="4"/>
      <c r="S45" s="5"/>
    </row>
    <row r="46" spans="1:19" ht="14.25" customHeight="1" x14ac:dyDescent="0.2">
      <c r="A46" s="81" t="s">
        <v>143</v>
      </c>
      <c r="B46" s="82"/>
      <c r="C46" s="82"/>
      <c r="D46" s="82"/>
      <c r="E46" s="83" t="s">
        <v>54</v>
      </c>
      <c r="F46" s="83"/>
      <c r="G46" s="83"/>
      <c r="H46" s="83"/>
      <c r="I46" s="83"/>
      <c r="J46" s="83"/>
      <c r="K46" s="71">
        <f>K47</f>
        <v>65</v>
      </c>
      <c r="L46" s="71"/>
      <c r="M46" s="35">
        <f>M47</f>
        <v>0</v>
      </c>
      <c r="N46" s="22">
        <f>N47</f>
        <v>0</v>
      </c>
      <c r="O46" s="36"/>
      <c r="P46" s="36"/>
      <c r="Q46" s="4"/>
      <c r="R46" s="4"/>
      <c r="S46" s="5"/>
    </row>
    <row r="47" spans="1:19" ht="27" customHeight="1" x14ac:dyDescent="0.25">
      <c r="A47" s="84" t="s">
        <v>144</v>
      </c>
      <c r="B47" s="85"/>
      <c r="C47" s="85"/>
      <c r="D47" s="85"/>
      <c r="E47" s="77" t="s">
        <v>55</v>
      </c>
      <c r="F47" s="77"/>
      <c r="G47" s="77"/>
      <c r="H47" s="77"/>
      <c r="I47" s="77"/>
      <c r="J47" s="77"/>
      <c r="K47" s="68">
        <f>K48</f>
        <v>65</v>
      </c>
      <c r="L47" s="68"/>
      <c r="M47" s="9">
        <f>M48</f>
        <v>0</v>
      </c>
      <c r="N47" s="25">
        <f>N48</f>
        <v>0</v>
      </c>
      <c r="O47" s="36"/>
      <c r="P47" s="36"/>
      <c r="Q47" s="4"/>
      <c r="R47" s="4"/>
      <c r="S47" s="5"/>
    </row>
    <row r="48" spans="1:19" ht="28.9" customHeight="1" x14ac:dyDescent="0.25">
      <c r="A48" s="86" t="s">
        <v>146</v>
      </c>
      <c r="B48" s="87"/>
      <c r="C48" s="87"/>
      <c r="D48" s="87"/>
      <c r="E48" s="80" t="s">
        <v>145</v>
      </c>
      <c r="F48" s="80"/>
      <c r="G48" s="80"/>
      <c r="H48" s="80"/>
      <c r="I48" s="80"/>
      <c r="J48" s="80"/>
      <c r="K48" s="43">
        <v>65</v>
      </c>
      <c r="L48" s="43"/>
      <c r="M48" s="7">
        <v>0</v>
      </c>
      <c r="N48" s="24">
        <v>0</v>
      </c>
    </row>
    <row r="49" spans="1:19" ht="14.25" customHeight="1" x14ac:dyDescent="0.2">
      <c r="A49" s="81" t="s">
        <v>53</v>
      </c>
      <c r="B49" s="82"/>
      <c r="C49" s="82"/>
      <c r="D49" s="82"/>
      <c r="E49" s="83" t="s">
        <v>54</v>
      </c>
      <c r="F49" s="83"/>
      <c r="G49" s="83"/>
      <c r="H49" s="83"/>
      <c r="I49" s="83"/>
      <c r="J49" s="83"/>
      <c r="K49" s="71">
        <f>K50</f>
        <v>82.5</v>
      </c>
      <c r="L49" s="71"/>
      <c r="M49" s="18">
        <f>M50</f>
        <v>20</v>
      </c>
      <c r="N49" s="22">
        <f>N50</f>
        <v>20</v>
      </c>
      <c r="O49" s="1"/>
      <c r="P49" s="1"/>
      <c r="Q49" s="4"/>
      <c r="R49" s="4"/>
      <c r="S49" s="5"/>
    </row>
    <row r="50" spans="1:19" ht="27" customHeight="1" x14ac:dyDescent="0.25">
      <c r="A50" s="84" t="s">
        <v>134</v>
      </c>
      <c r="B50" s="85"/>
      <c r="C50" s="85"/>
      <c r="D50" s="85"/>
      <c r="E50" s="77" t="s">
        <v>55</v>
      </c>
      <c r="F50" s="77"/>
      <c r="G50" s="77"/>
      <c r="H50" s="77"/>
      <c r="I50" s="77"/>
      <c r="J50" s="77"/>
      <c r="K50" s="68">
        <f>K51</f>
        <v>82.5</v>
      </c>
      <c r="L50" s="68"/>
      <c r="M50" s="9">
        <f>M51</f>
        <v>20</v>
      </c>
      <c r="N50" s="25">
        <f>N51</f>
        <v>20</v>
      </c>
      <c r="O50" s="1"/>
      <c r="P50" s="1"/>
      <c r="Q50" s="4"/>
      <c r="R50" s="4"/>
      <c r="S50" s="5"/>
    </row>
    <row r="51" spans="1:19" ht="28.9" customHeight="1" x14ac:dyDescent="0.25">
      <c r="A51" s="86" t="s">
        <v>135</v>
      </c>
      <c r="B51" s="87"/>
      <c r="C51" s="87"/>
      <c r="D51" s="87"/>
      <c r="E51" s="80" t="s">
        <v>55</v>
      </c>
      <c r="F51" s="80"/>
      <c r="G51" s="80"/>
      <c r="H51" s="80"/>
      <c r="I51" s="80"/>
      <c r="J51" s="80"/>
      <c r="K51" s="43">
        <v>82.5</v>
      </c>
      <c r="L51" s="43"/>
      <c r="M51" s="7">
        <v>20</v>
      </c>
      <c r="N51" s="24">
        <v>20</v>
      </c>
    </row>
    <row r="52" spans="1:19" ht="14.25" x14ac:dyDescent="0.2">
      <c r="A52" s="78"/>
      <c r="B52" s="79"/>
      <c r="C52" s="79"/>
      <c r="D52" s="79"/>
      <c r="E52" s="88" t="s">
        <v>56</v>
      </c>
      <c r="F52" s="88"/>
      <c r="G52" s="88"/>
      <c r="H52" s="88"/>
      <c r="I52" s="88"/>
      <c r="J52" s="88"/>
      <c r="K52" s="71">
        <f>K26+K6</f>
        <v>9216.41</v>
      </c>
      <c r="L52" s="71"/>
      <c r="M52" s="18">
        <f>M26+M6</f>
        <v>8618.93</v>
      </c>
      <c r="N52" s="22">
        <f>N26+N6</f>
        <v>8860.41</v>
      </c>
    </row>
    <row r="53" spans="1:19" ht="14.25" x14ac:dyDescent="0.2">
      <c r="A53" s="89"/>
      <c r="B53" s="90"/>
      <c r="C53" s="90"/>
      <c r="D53" s="90"/>
      <c r="E53" s="88" t="s">
        <v>57</v>
      </c>
      <c r="F53" s="88"/>
      <c r="G53" s="88"/>
      <c r="H53" s="88"/>
      <c r="I53" s="88"/>
      <c r="J53" s="88"/>
      <c r="K53" s="93">
        <v>9536.4850000000006</v>
      </c>
      <c r="L53" s="93"/>
      <c r="M53" s="18">
        <v>8854.7289999999994</v>
      </c>
      <c r="N53" s="22">
        <v>9071.9449999999997</v>
      </c>
    </row>
    <row r="54" spans="1:19" ht="14.25" x14ac:dyDescent="0.2">
      <c r="A54" s="89"/>
      <c r="B54" s="90"/>
      <c r="C54" s="90"/>
      <c r="D54" s="90"/>
      <c r="E54" s="88" t="s">
        <v>58</v>
      </c>
      <c r="F54" s="88"/>
      <c r="G54" s="88"/>
      <c r="H54" s="88"/>
      <c r="I54" s="88"/>
      <c r="J54" s="88"/>
      <c r="K54" s="93">
        <f>-(K53-K52)</f>
        <v>-320.07500000000073</v>
      </c>
      <c r="L54" s="93"/>
      <c r="M54" s="20">
        <f>M53-M52</f>
        <v>235.79899999999907</v>
      </c>
      <c r="N54" s="20">
        <f>N53-N52</f>
        <v>211.53499999999985</v>
      </c>
    </row>
    <row r="55" spans="1:19" ht="14.25" customHeight="1" thickBot="1" x14ac:dyDescent="0.25">
      <c r="A55" s="91"/>
      <c r="B55" s="92"/>
      <c r="C55" s="92"/>
      <c r="D55" s="92"/>
      <c r="E55" s="94" t="s">
        <v>59</v>
      </c>
      <c r="F55" s="94"/>
      <c r="G55" s="94"/>
      <c r="H55" s="94"/>
      <c r="I55" s="94"/>
      <c r="J55" s="94"/>
      <c r="K55" s="95">
        <v>0</v>
      </c>
      <c r="L55" s="95"/>
      <c r="M55" s="26">
        <v>0</v>
      </c>
      <c r="N55" s="27">
        <v>0</v>
      </c>
    </row>
    <row r="56" spans="1:19" x14ac:dyDescent="0.2">
      <c r="A56" s="96"/>
      <c r="B56" s="96"/>
      <c r="C56" s="96"/>
      <c r="D56" s="96"/>
      <c r="E56" s="96"/>
      <c r="F56" s="96"/>
      <c r="G56" s="96"/>
      <c r="H56" s="96"/>
      <c r="I56" s="96"/>
      <c r="J56" s="96"/>
      <c r="K56" s="97"/>
      <c r="L56" s="97"/>
    </row>
    <row r="57" spans="1:19" x14ac:dyDescent="0.2">
      <c r="A57" s="96"/>
      <c r="B57" s="96"/>
      <c r="C57" s="96"/>
      <c r="D57" s="96"/>
      <c r="E57" s="96"/>
      <c r="F57" s="96"/>
      <c r="G57" s="96"/>
      <c r="H57" s="96"/>
      <c r="I57" s="96"/>
      <c r="J57" s="96"/>
      <c r="K57" s="97"/>
      <c r="L57" s="97"/>
    </row>
    <row r="58" spans="1:19" x14ac:dyDescent="0.2">
      <c r="A58" s="96"/>
      <c r="B58" s="96"/>
      <c r="C58" s="96"/>
      <c r="D58" s="96"/>
      <c r="E58" s="96"/>
      <c r="F58" s="96"/>
      <c r="G58" s="96"/>
      <c r="H58" s="96"/>
      <c r="I58" s="96"/>
      <c r="J58" s="96"/>
      <c r="K58" s="97"/>
      <c r="L58" s="97"/>
    </row>
    <row r="59" spans="1:19" x14ac:dyDescent="0.2">
      <c r="A59" s="96"/>
      <c r="B59" s="96"/>
      <c r="C59" s="96"/>
      <c r="D59" s="96"/>
      <c r="E59" s="96"/>
      <c r="F59" s="96"/>
      <c r="G59" s="96"/>
      <c r="H59" s="96"/>
      <c r="I59" s="96"/>
      <c r="J59" s="96"/>
      <c r="K59" s="97"/>
      <c r="L59" s="97"/>
    </row>
    <row r="60" spans="1:19" x14ac:dyDescent="0.2">
      <c r="A60" s="96"/>
      <c r="B60" s="96"/>
      <c r="C60" s="96"/>
      <c r="D60" s="96"/>
      <c r="E60" s="96"/>
      <c r="F60" s="96"/>
      <c r="G60" s="96"/>
      <c r="H60" s="96"/>
      <c r="I60" s="96"/>
      <c r="J60" s="96"/>
      <c r="K60" s="97"/>
      <c r="L60" s="97"/>
    </row>
    <row r="61" spans="1:19" x14ac:dyDescent="0.2">
      <c r="A61" s="96"/>
      <c r="B61" s="96"/>
      <c r="C61" s="96"/>
      <c r="D61" s="96"/>
      <c r="E61" s="96"/>
      <c r="F61" s="96"/>
      <c r="G61" s="96"/>
      <c r="H61" s="96"/>
      <c r="I61" s="96"/>
      <c r="J61" s="96"/>
      <c r="K61" s="97"/>
      <c r="L61" s="97"/>
    </row>
    <row r="62" spans="1:19" x14ac:dyDescent="0.2">
      <c r="A62" s="96"/>
      <c r="B62" s="96"/>
      <c r="C62" s="96"/>
      <c r="D62" s="96"/>
      <c r="E62" s="96"/>
      <c r="F62" s="96"/>
      <c r="G62" s="96"/>
      <c r="H62" s="96"/>
      <c r="I62" s="96"/>
      <c r="J62" s="96"/>
      <c r="K62" s="97"/>
      <c r="L62" s="97"/>
    </row>
    <row r="63" spans="1:19" x14ac:dyDescent="0.2">
      <c r="A63" s="96"/>
      <c r="B63" s="96"/>
      <c r="C63" s="96"/>
      <c r="D63" s="96"/>
      <c r="E63" s="96"/>
      <c r="F63" s="96"/>
      <c r="G63" s="96"/>
      <c r="H63" s="96"/>
      <c r="I63" s="96"/>
      <c r="J63" s="96"/>
      <c r="K63" s="97"/>
      <c r="L63" s="97"/>
    </row>
    <row r="64" spans="1:19" x14ac:dyDescent="0.2">
      <c r="A64" s="96"/>
      <c r="B64" s="96"/>
      <c r="C64" s="96"/>
      <c r="D64" s="96"/>
      <c r="E64" s="96"/>
      <c r="F64" s="96"/>
      <c r="G64" s="96"/>
      <c r="H64" s="96"/>
      <c r="I64" s="96"/>
      <c r="J64" s="96"/>
      <c r="K64" s="97"/>
      <c r="L64" s="97"/>
    </row>
    <row r="65" spans="1:12" x14ac:dyDescent="0.2">
      <c r="A65" s="96"/>
      <c r="B65" s="96"/>
      <c r="C65" s="96"/>
      <c r="D65" s="96"/>
      <c r="E65" s="96"/>
      <c r="F65" s="96"/>
      <c r="G65" s="96"/>
      <c r="H65" s="96"/>
      <c r="I65" s="96"/>
      <c r="J65" s="96"/>
      <c r="K65" s="97"/>
      <c r="L65" s="97"/>
    </row>
    <row r="66" spans="1:12" x14ac:dyDescent="0.2">
      <c r="A66" s="96"/>
      <c r="B66" s="96"/>
      <c r="C66" s="96"/>
      <c r="D66" s="96"/>
      <c r="E66" s="96"/>
      <c r="F66" s="96"/>
      <c r="G66" s="96"/>
      <c r="H66" s="96"/>
      <c r="I66" s="96"/>
      <c r="J66" s="96"/>
      <c r="K66" s="97"/>
      <c r="L66" s="97"/>
    </row>
    <row r="67" spans="1:12" x14ac:dyDescent="0.2">
      <c r="A67" s="96"/>
      <c r="B67" s="96"/>
      <c r="C67" s="96"/>
      <c r="D67" s="96"/>
      <c r="E67" s="96"/>
      <c r="F67" s="96"/>
      <c r="G67" s="96"/>
      <c r="H67" s="96"/>
      <c r="I67" s="96"/>
      <c r="J67" s="96"/>
      <c r="K67" s="97"/>
      <c r="L67" s="97"/>
    </row>
    <row r="68" spans="1:12" x14ac:dyDescent="0.2">
      <c r="A68" s="96"/>
      <c r="B68" s="96"/>
      <c r="C68" s="96"/>
      <c r="D68" s="96"/>
      <c r="E68" s="96"/>
      <c r="F68" s="96"/>
      <c r="G68" s="96"/>
      <c r="H68" s="96"/>
      <c r="I68" s="96"/>
      <c r="J68" s="96"/>
      <c r="K68" s="97"/>
      <c r="L68" s="97"/>
    </row>
    <row r="69" spans="1:12" x14ac:dyDescent="0.2">
      <c r="A69" s="96"/>
      <c r="B69" s="96"/>
      <c r="C69" s="96"/>
      <c r="D69" s="96"/>
      <c r="E69" s="96"/>
      <c r="F69" s="96"/>
      <c r="G69" s="96"/>
      <c r="H69" s="96"/>
      <c r="I69" s="96"/>
      <c r="J69" s="96"/>
      <c r="K69" s="97"/>
      <c r="L69" s="97"/>
    </row>
    <row r="70" spans="1:12" x14ac:dyDescent="0.2">
      <c r="A70" s="96"/>
      <c r="B70" s="96"/>
      <c r="C70" s="96"/>
      <c r="D70" s="96"/>
      <c r="E70" s="96"/>
      <c r="F70" s="96"/>
      <c r="G70" s="96"/>
      <c r="H70" s="96"/>
      <c r="I70" s="96"/>
      <c r="J70" s="96"/>
      <c r="K70" s="97"/>
      <c r="L70" s="97"/>
    </row>
    <row r="71" spans="1:12" x14ac:dyDescent="0.2">
      <c r="A71" s="96"/>
      <c r="B71" s="96"/>
      <c r="C71" s="96"/>
      <c r="D71" s="96"/>
      <c r="E71" s="96"/>
      <c r="F71" s="96"/>
      <c r="G71" s="96"/>
      <c r="H71" s="96"/>
      <c r="I71" s="96"/>
      <c r="J71" s="96"/>
      <c r="K71" s="97"/>
      <c r="L71" s="97"/>
    </row>
    <row r="72" spans="1:12" x14ac:dyDescent="0.2">
      <c r="A72" s="96"/>
      <c r="B72" s="96"/>
      <c r="C72" s="96"/>
      <c r="D72" s="96"/>
      <c r="E72" s="96"/>
      <c r="F72" s="96"/>
      <c r="G72" s="96"/>
      <c r="H72" s="96"/>
      <c r="I72" s="96"/>
      <c r="J72" s="96"/>
      <c r="K72" s="97"/>
      <c r="L72" s="97"/>
    </row>
  </sheetData>
  <mergeCells count="227">
    <mergeCell ref="K46:L46"/>
    <mergeCell ref="A47:D47"/>
    <mergeCell ref="E47:J47"/>
    <mergeCell ref="K47:L47"/>
    <mergeCell ref="A48:D48"/>
    <mergeCell ref="E48:J48"/>
    <mergeCell ref="K48:L48"/>
    <mergeCell ref="A72:D72"/>
    <mergeCell ref="E72:J72"/>
    <mergeCell ref="K72:L72"/>
    <mergeCell ref="A69:D69"/>
    <mergeCell ref="E69:J69"/>
    <mergeCell ref="K69:L69"/>
    <mergeCell ref="A70:D70"/>
    <mergeCell ref="E70:J70"/>
    <mergeCell ref="K70:L70"/>
    <mergeCell ref="A71:D71"/>
    <mergeCell ref="E71:J71"/>
    <mergeCell ref="K71:L71"/>
    <mergeCell ref="A66:D66"/>
    <mergeCell ref="E66:J66"/>
    <mergeCell ref="K66:L66"/>
    <mergeCell ref="A67:D67"/>
    <mergeCell ref="E67:J67"/>
    <mergeCell ref="K67:L67"/>
    <mergeCell ref="A68:D68"/>
    <mergeCell ref="E68:J68"/>
    <mergeCell ref="K68:L68"/>
    <mergeCell ref="A63:D63"/>
    <mergeCell ref="E63:J63"/>
    <mergeCell ref="K63:L63"/>
    <mergeCell ref="A64:D64"/>
    <mergeCell ref="E64:J64"/>
    <mergeCell ref="K64:L64"/>
    <mergeCell ref="A65:D65"/>
    <mergeCell ref="E65:J65"/>
    <mergeCell ref="K65:L65"/>
    <mergeCell ref="A60:D60"/>
    <mergeCell ref="E60:J60"/>
    <mergeCell ref="K60:L60"/>
    <mergeCell ref="A61:D61"/>
    <mergeCell ref="E61:J61"/>
    <mergeCell ref="K61:L61"/>
    <mergeCell ref="A62:D62"/>
    <mergeCell ref="E62:J62"/>
    <mergeCell ref="K62:L62"/>
    <mergeCell ref="A57:D57"/>
    <mergeCell ref="E57:J57"/>
    <mergeCell ref="K57:L57"/>
    <mergeCell ref="A58:D58"/>
    <mergeCell ref="E58:J58"/>
    <mergeCell ref="K58:L58"/>
    <mergeCell ref="A59:D59"/>
    <mergeCell ref="E59:J59"/>
    <mergeCell ref="K59:L59"/>
    <mergeCell ref="A53:D55"/>
    <mergeCell ref="E53:J53"/>
    <mergeCell ref="K53:L53"/>
    <mergeCell ref="E54:J54"/>
    <mergeCell ref="K54:L54"/>
    <mergeCell ref="E55:J55"/>
    <mergeCell ref="K55:L55"/>
    <mergeCell ref="A56:D56"/>
    <mergeCell ref="E56:J56"/>
    <mergeCell ref="K56:L56"/>
    <mergeCell ref="A50:D50"/>
    <mergeCell ref="E50:J50"/>
    <mergeCell ref="K50:L50"/>
    <mergeCell ref="A51:D51"/>
    <mergeCell ref="E51:J51"/>
    <mergeCell ref="K51:L51"/>
    <mergeCell ref="A52:D52"/>
    <mergeCell ref="E52:J52"/>
    <mergeCell ref="K52:L52"/>
    <mergeCell ref="O40:P40"/>
    <mergeCell ref="A41:D41"/>
    <mergeCell ref="E41:J41"/>
    <mergeCell ref="K41:L41"/>
    <mergeCell ref="A42:D42"/>
    <mergeCell ref="E42:J42"/>
    <mergeCell ref="K42:L42"/>
    <mergeCell ref="O42:P42"/>
    <mergeCell ref="A49:D49"/>
    <mergeCell ref="E49:J49"/>
    <mergeCell ref="K49:L49"/>
    <mergeCell ref="A43:D43"/>
    <mergeCell ref="E43:J43"/>
    <mergeCell ref="K43:L43"/>
    <mergeCell ref="O43:P43"/>
    <mergeCell ref="A44:D44"/>
    <mergeCell ref="E44:J44"/>
    <mergeCell ref="K44:L44"/>
    <mergeCell ref="A45:D45"/>
    <mergeCell ref="E45:J45"/>
    <mergeCell ref="K45:L45"/>
    <mergeCell ref="O45:P45"/>
    <mergeCell ref="A46:D46"/>
    <mergeCell ref="E46:J46"/>
    <mergeCell ref="A34:D34"/>
    <mergeCell ref="E34:J34"/>
    <mergeCell ref="K34:L34"/>
    <mergeCell ref="A35:D35"/>
    <mergeCell ref="E35:J35"/>
    <mergeCell ref="K35:L35"/>
    <mergeCell ref="A40:D40"/>
    <mergeCell ref="E40:J40"/>
    <mergeCell ref="K40:L40"/>
    <mergeCell ref="A36:D36"/>
    <mergeCell ref="E36:J36"/>
    <mergeCell ref="K36:L36"/>
    <mergeCell ref="A39:D39"/>
    <mergeCell ref="E39:J39"/>
    <mergeCell ref="K39:L39"/>
    <mergeCell ref="A37:D37"/>
    <mergeCell ref="E37:J37"/>
    <mergeCell ref="K37:L37"/>
    <mergeCell ref="A38:D38"/>
    <mergeCell ref="E38:J38"/>
    <mergeCell ref="K38:L38"/>
    <mergeCell ref="O28:P28"/>
    <mergeCell ref="O32:P32"/>
    <mergeCell ref="A33:D33"/>
    <mergeCell ref="E33:J33"/>
    <mergeCell ref="K33:L33"/>
    <mergeCell ref="A29:D29"/>
    <mergeCell ref="E29:J29"/>
    <mergeCell ref="K29:L29"/>
    <mergeCell ref="A30:D30"/>
    <mergeCell ref="E30:J30"/>
    <mergeCell ref="K30:L30"/>
    <mergeCell ref="O30:P30"/>
    <mergeCell ref="A31:D31"/>
    <mergeCell ref="E31:J31"/>
    <mergeCell ref="K31:L31"/>
    <mergeCell ref="A32:D32"/>
    <mergeCell ref="E32:J32"/>
    <mergeCell ref="K32:L32"/>
    <mergeCell ref="A28:D28"/>
    <mergeCell ref="E28:J28"/>
    <mergeCell ref="K28:L28"/>
    <mergeCell ref="O25:P25"/>
    <mergeCell ref="A26:D26"/>
    <mergeCell ref="E26:J26"/>
    <mergeCell ref="K26:L26"/>
    <mergeCell ref="O26:P26"/>
    <mergeCell ref="A27:D27"/>
    <mergeCell ref="E27:J27"/>
    <mergeCell ref="K27:L27"/>
    <mergeCell ref="O27:P27"/>
    <mergeCell ref="A23:D23"/>
    <mergeCell ref="E23:J23"/>
    <mergeCell ref="K23:L23"/>
    <mergeCell ref="A24:D24"/>
    <mergeCell ref="E24:J24"/>
    <mergeCell ref="K24:L24"/>
    <mergeCell ref="A25:D25"/>
    <mergeCell ref="E25:J25"/>
    <mergeCell ref="K25:L25"/>
    <mergeCell ref="O15:P15"/>
    <mergeCell ref="A15:D15"/>
    <mergeCell ref="E15:J15"/>
    <mergeCell ref="K15:L15"/>
    <mergeCell ref="O21:P21"/>
    <mergeCell ref="A16:D16"/>
    <mergeCell ref="E16:J16"/>
    <mergeCell ref="K16:L16"/>
    <mergeCell ref="O16:P16"/>
    <mergeCell ref="A17:D17"/>
    <mergeCell ref="E17:J17"/>
    <mergeCell ref="A19:D19"/>
    <mergeCell ref="E19:J19"/>
    <mergeCell ref="K19:L19"/>
    <mergeCell ref="A21:D21"/>
    <mergeCell ref="E21:J21"/>
    <mergeCell ref="K21:L21"/>
    <mergeCell ref="K17:L17"/>
    <mergeCell ref="O17:P17"/>
    <mergeCell ref="A18:D18"/>
    <mergeCell ref="O19:P19"/>
    <mergeCell ref="A20:D20"/>
    <mergeCell ref="E20:J20"/>
    <mergeCell ref="K20:L20"/>
    <mergeCell ref="O11:P11"/>
    <mergeCell ref="A12:D12"/>
    <mergeCell ref="E12:J12"/>
    <mergeCell ref="O12:P12"/>
    <mergeCell ref="K12:L12"/>
    <mergeCell ref="O13:P13"/>
    <mergeCell ref="A14:D14"/>
    <mergeCell ref="E14:J14"/>
    <mergeCell ref="K14:L14"/>
    <mergeCell ref="O14:P14"/>
    <mergeCell ref="A13:D13"/>
    <mergeCell ref="E13:J13"/>
    <mergeCell ref="K13:L13"/>
    <mergeCell ref="O7:P7"/>
    <mergeCell ref="A8:D8"/>
    <mergeCell ref="E8:J8"/>
    <mergeCell ref="K8:L8"/>
    <mergeCell ref="O8:P8"/>
    <mergeCell ref="B2:M2"/>
    <mergeCell ref="A4:D5"/>
    <mergeCell ref="E4:J5"/>
    <mergeCell ref="K4:L5"/>
    <mergeCell ref="M4:N4"/>
    <mergeCell ref="O5:P5"/>
    <mergeCell ref="A6:D6"/>
    <mergeCell ref="E6:J6"/>
    <mergeCell ref="K6:L6"/>
    <mergeCell ref="O6:P6"/>
    <mergeCell ref="A22:D22"/>
    <mergeCell ref="E22:J22"/>
    <mergeCell ref="K22:L22"/>
    <mergeCell ref="A9:D9"/>
    <mergeCell ref="E9:J9"/>
    <mergeCell ref="K9:L9"/>
    <mergeCell ref="A7:D7"/>
    <mergeCell ref="E7:J7"/>
    <mergeCell ref="K7:L7"/>
    <mergeCell ref="A10:D10"/>
    <mergeCell ref="E10:J10"/>
    <mergeCell ref="K10:L10"/>
    <mergeCell ref="A11:D11"/>
    <mergeCell ref="E11:J11"/>
    <mergeCell ref="K11:L11"/>
    <mergeCell ref="E18:J18"/>
    <mergeCell ref="K18:L18"/>
  </mergeCells>
  <phoneticPr fontId="0" type="noConversion"/>
  <pageMargins left="0.98425196850393704" right="0.39370078740157483" top="0.19685039370078741" bottom="0.19685039370078741" header="0.51181102362204722" footer="0.51181102362204722"/>
  <pageSetup paperSize="9" scale="75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45"/>
  <sheetViews>
    <sheetView tabSelected="1" topLeftCell="A20" zoomScaleNormal="100" workbookViewId="0">
      <selection activeCell="F31" sqref="F31"/>
    </sheetView>
  </sheetViews>
  <sheetFormatPr defaultColWidth="8.7109375" defaultRowHeight="12.75" x14ac:dyDescent="0.2"/>
  <cols>
    <col min="1" max="1" width="13.28515625" customWidth="1"/>
    <col min="3" max="3" width="10.42578125" customWidth="1"/>
    <col min="4" max="4" width="13.5703125" customWidth="1"/>
    <col min="6" max="8" width="11.42578125" customWidth="1"/>
  </cols>
  <sheetData>
    <row r="2" spans="1:13" ht="15.75" x14ac:dyDescent="0.25">
      <c r="A2" s="99" t="s">
        <v>60</v>
      </c>
      <c r="B2" s="99"/>
      <c r="C2" s="99"/>
      <c r="D2" s="99"/>
      <c r="E2" s="99"/>
      <c r="F2" s="99"/>
      <c r="G2" s="99"/>
      <c r="H2" s="99"/>
    </row>
    <row r="3" spans="1:13" ht="17.25" thickBot="1" x14ac:dyDescent="0.3">
      <c r="A3" s="10"/>
    </row>
    <row r="4" spans="1:13" ht="12.75" customHeight="1" x14ac:dyDescent="0.2">
      <c r="A4" s="100" t="s">
        <v>61</v>
      </c>
      <c r="B4" s="102" t="s">
        <v>62</v>
      </c>
      <c r="C4" s="102" t="s">
        <v>63</v>
      </c>
      <c r="D4" s="102" t="s">
        <v>64</v>
      </c>
      <c r="E4" s="102" t="s">
        <v>65</v>
      </c>
      <c r="F4" s="102" t="s">
        <v>2</v>
      </c>
      <c r="G4" s="104" t="s">
        <v>66</v>
      </c>
      <c r="H4" s="105"/>
      <c r="I4" s="11"/>
      <c r="J4" s="11"/>
      <c r="K4" s="11"/>
      <c r="L4" s="11"/>
      <c r="M4" s="11"/>
    </row>
    <row r="5" spans="1:13" ht="61.5" customHeight="1" x14ac:dyDescent="0.2">
      <c r="A5" s="101"/>
      <c r="B5" s="103"/>
      <c r="C5" s="103"/>
      <c r="D5" s="103"/>
      <c r="E5" s="103"/>
      <c r="F5" s="103"/>
      <c r="G5" s="19" t="s">
        <v>4</v>
      </c>
      <c r="H5" s="28" t="s">
        <v>5</v>
      </c>
      <c r="I5" s="3"/>
      <c r="J5" s="11"/>
      <c r="K5" s="11"/>
      <c r="L5" s="11"/>
      <c r="M5" s="11"/>
    </row>
    <row r="6" spans="1:13" x14ac:dyDescent="0.2">
      <c r="A6" s="29">
        <v>900</v>
      </c>
      <c r="B6" s="13" t="s">
        <v>67</v>
      </c>
      <c r="C6" s="13" t="s">
        <v>68</v>
      </c>
      <c r="D6" s="13" t="s">
        <v>69</v>
      </c>
      <c r="E6" s="12">
        <v>120</v>
      </c>
      <c r="F6" s="14">
        <v>835.10299999999995</v>
      </c>
      <c r="G6" s="14">
        <v>835.10299999999995</v>
      </c>
      <c r="H6" s="30">
        <v>835.10299999999995</v>
      </c>
      <c r="I6" s="11"/>
      <c r="J6" s="11"/>
      <c r="K6" s="11"/>
      <c r="L6" s="11"/>
      <c r="M6" s="11"/>
    </row>
    <row r="7" spans="1:13" x14ac:dyDescent="0.2">
      <c r="A7" s="29">
        <v>900</v>
      </c>
      <c r="B7" s="13" t="s">
        <v>67</v>
      </c>
      <c r="C7" s="13" t="s">
        <v>70</v>
      </c>
      <c r="D7" s="13" t="s">
        <v>71</v>
      </c>
      <c r="E7" s="12">
        <v>120</v>
      </c>
      <c r="F7" s="14">
        <v>1802.6849999999999</v>
      </c>
      <c r="G7" s="14">
        <v>1802.6849999999999</v>
      </c>
      <c r="H7" s="30">
        <v>1802.6849999999999</v>
      </c>
      <c r="I7" s="11"/>
      <c r="J7" s="11"/>
      <c r="K7" s="11"/>
      <c r="L7" s="11"/>
      <c r="M7" s="11"/>
    </row>
    <row r="8" spans="1:13" x14ac:dyDescent="0.2">
      <c r="A8" s="29">
        <v>900</v>
      </c>
      <c r="B8" s="13" t="s">
        <v>67</v>
      </c>
      <c r="C8" s="13" t="s">
        <v>70</v>
      </c>
      <c r="D8" s="13" t="s">
        <v>71</v>
      </c>
      <c r="E8" s="12">
        <v>240</v>
      </c>
      <c r="F8" s="14">
        <v>282.37299999999999</v>
      </c>
      <c r="G8" s="14">
        <v>217.83</v>
      </c>
      <c r="H8" s="30">
        <v>217.83</v>
      </c>
      <c r="I8" s="11"/>
      <c r="J8" s="11"/>
      <c r="K8" s="11"/>
      <c r="L8" s="11"/>
      <c r="M8" s="11"/>
    </row>
    <row r="9" spans="1:13" x14ac:dyDescent="0.2">
      <c r="A9" s="29">
        <v>900</v>
      </c>
      <c r="B9" s="13" t="s">
        <v>67</v>
      </c>
      <c r="C9" s="13" t="s">
        <v>97</v>
      </c>
      <c r="D9" s="13" t="s">
        <v>106</v>
      </c>
      <c r="E9" s="12">
        <v>540</v>
      </c>
      <c r="F9" s="14">
        <v>4</v>
      </c>
      <c r="G9" s="14">
        <v>4</v>
      </c>
      <c r="H9" s="30">
        <v>4</v>
      </c>
      <c r="I9" s="11"/>
      <c r="J9" s="11"/>
      <c r="K9" s="11"/>
      <c r="L9" s="11"/>
      <c r="M9" s="11"/>
    </row>
    <row r="10" spans="1:13" x14ac:dyDescent="0.2">
      <c r="A10" s="29">
        <v>900</v>
      </c>
      <c r="B10" s="13" t="s">
        <v>67</v>
      </c>
      <c r="C10" s="13" t="s">
        <v>73</v>
      </c>
      <c r="D10" s="13" t="s">
        <v>74</v>
      </c>
      <c r="E10" s="12">
        <v>870</v>
      </c>
      <c r="F10" s="14">
        <v>2</v>
      </c>
      <c r="G10" s="14">
        <v>2</v>
      </c>
      <c r="H10" s="30">
        <v>2</v>
      </c>
      <c r="I10" s="11"/>
      <c r="J10" s="11"/>
      <c r="K10" s="11"/>
      <c r="L10" s="11"/>
      <c r="M10" s="11"/>
    </row>
    <row r="11" spans="1:13" x14ac:dyDescent="0.2">
      <c r="A11" s="29">
        <v>900</v>
      </c>
      <c r="B11" s="13" t="s">
        <v>67</v>
      </c>
      <c r="C11" s="13" t="s">
        <v>75</v>
      </c>
      <c r="D11" s="13" t="s">
        <v>76</v>
      </c>
      <c r="E11" s="12">
        <v>110</v>
      </c>
      <c r="F11" s="14">
        <v>604.79300000000001</v>
      </c>
      <c r="G11" s="14">
        <v>604.79300000000001</v>
      </c>
      <c r="H11" s="30">
        <v>604.79300000000001</v>
      </c>
      <c r="I11" s="11"/>
      <c r="J11" s="11"/>
      <c r="K11" s="11"/>
      <c r="L11" s="11"/>
      <c r="M11" s="11"/>
    </row>
    <row r="12" spans="1:13" x14ac:dyDescent="0.2">
      <c r="A12" s="29">
        <v>900</v>
      </c>
      <c r="B12" s="13" t="s">
        <v>67</v>
      </c>
      <c r="C12" s="13" t="s">
        <v>75</v>
      </c>
      <c r="D12" s="13" t="s">
        <v>76</v>
      </c>
      <c r="E12" s="12">
        <v>240</v>
      </c>
      <c r="F12" s="14">
        <v>245.3</v>
      </c>
      <c r="G12" s="14">
        <v>210.3</v>
      </c>
      <c r="H12" s="30">
        <v>210.3</v>
      </c>
      <c r="I12" s="11"/>
      <c r="J12" s="11"/>
      <c r="K12" s="11"/>
      <c r="L12" s="11"/>
      <c r="M12" s="11"/>
    </row>
    <row r="13" spans="1:13" x14ac:dyDescent="0.2">
      <c r="A13" s="29">
        <v>900</v>
      </c>
      <c r="B13" s="13" t="s">
        <v>67</v>
      </c>
      <c r="C13" s="13" t="s">
        <v>75</v>
      </c>
      <c r="D13" s="13" t="s">
        <v>76</v>
      </c>
      <c r="E13" s="12">
        <v>850</v>
      </c>
      <c r="F13" s="14">
        <v>4.0940000000000003</v>
      </c>
      <c r="G13" s="14">
        <v>4.0940000000000003</v>
      </c>
      <c r="H13" s="30">
        <v>4.0940000000000003</v>
      </c>
      <c r="I13" s="11"/>
      <c r="J13" s="11"/>
      <c r="K13" s="11"/>
      <c r="L13" s="11"/>
      <c r="M13" s="11"/>
    </row>
    <row r="14" spans="1:13" x14ac:dyDescent="0.2">
      <c r="A14" s="29">
        <v>900</v>
      </c>
      <c r="B14" s="13" t="s">
        <v>67</v>
      </c>
      <c r="C14" s="13" t="s">
        <v>75</v>
      </c>
      <c r="D14" s="13" t="s">
        <v>77</v>
      </c>
      <c r="E14" s="12">
        <v>850</v>
      </c>
      <c r="F14" s="14">
        <v>2.0880000000000001</v>
      </c>
      <c r="G14" s="14">
        <v>2.11</v>
      </c>
      <c r="H14" s="30">
        <v>2.11</v>
      </c>
      <c r="I14" s="11"/>
      <c r="J14" s="11"/>
      <c r="K14" s="11"/>
      <c r="L14" s="11"/>
      <c r="M14" s="11"/>
    </row>
    <row r="15" spans="1:13" x14ac:dyDescent="0.2">
      <c r="A15" s="29">
        <v>900</v>
      </c>
      <c r="B15" s="13" t="s">
        <v>67</v>
      </c>
      <c r="C15" s="13" t="s">
        <v>75</v>
      </c>
      <c r="D15" s="13" t="s">
        <v>78</v>
      </c>
      <c r="E15" s="12">
        <v>240</v>
      </c>
      <c r="F15" s="14">
        <v>20</v>
      </c>
      <c r="G15" s="14">
        <v>20</v>
      </c>
      <c r="H15" s="30">
        <v>20</v>
      </c>
      <c r="I15" s="11"/>
      <c r="J15" s="11"/>
      <c r="K15" s="11"/>
      <c r="L15" s="11"/>
      <c r="M15" s="11"/>
    </row>
    <row r="16" spans="1:13" x14ac:dyDescent="0.2">
      <c r="A16" s="29">
        <v>900</v>
      </c>
      <c r="B16" s="13" t="s">
        <v>67</v>
      </c>
      <c r="C16" s="13" t="s">
        <v>75</v>
      </c>
      <c r="D16" s="13" t="s">
        <v>78</v>
      </c>
      <c r="E16" s="12">
        <v>850</v>
      </c>
      <c r="F16" s="14">
        <v>11.443</v>
      </c>
      <c r="G16" s="14">
        <v>11.443</v>
      </c>
      <c r="H16" s="30">
        <v>11.443</v>
      </c>
      <c r="I16" s="11"/>
      <c r="J16" s="11"/>
      <c r="K16" s="11"/>
      <c r="L16" s="11"/>
      <c r="M16" s="11"/>
    </row>
    <row r="17" spans="1:13" x14ac:dyDescent="0.2">
      <c r="A17" s="29">
        <v>900</v>
      </c>
      <c r="B17" s="13" t="s">
        <v>67</v>
      </c>
      <c r="C17" s="13" t="s">
        <v>75</v>
      </c>
      <c r="D17" s="13" t="s">
        <v>79</v>
      </c>
      <c r="E17" s="12">
        <v>850</v>
      </c>
      <c r="F17" s="14">
        <v>47</v>
      </c>
      <c r="G17" s="14">
        <v>47</v>
      </c>
      <c r="H17" s="30">
        <v>47</v>
      </c>
      <c r="I17" s="11"/>
      <c r="J17" s="11"/>
      <c r="K17" s="11"/>
      <c r="L17" s="11"/>
      <c r="M17" s="11"/>
    </row>
    <row r="18" spans="1:13" x14ac:dyDescent="0.2">
      <c r="A18" s="29">
        <v>900</v>
      </c>
      <c r="B18" s="13" t="s">
        <v>67</v>
      </c>
      <c r="C18" s="13" t="s">
        <v>75</v>
      </c>
      <c r="D18" s="13" t="s">
        <v>80</v>
      </c>
      <c r="E18" s="12">
        <v>240</v>
      </c>
      <c r="F18" s="14">
        <v>0.5</v>
      </c>
      <c r="G18" s="14">
        <v>0.5</v>
      </c>
      <c r="H18" s="30">
        <v>0.5</v>
      </c>
      <c r="I18" s="11"/>
      <c r="J18" s="11"/>
      <c r="K18" s="11"/>
      <c r="L18" s="11"/>
      <c r="M18" s="11"/>
    </row>
    <row r="19" spans="1:13" x14ac:dyDescent="0.2">
      <c r="A19" s="29">
        <v>900</v>
      </c>
      <c r="B19" s="13" t="s">
        <v>67</v>
      </c>
      <c r="C19" s="13" t="s">
        <v>75</v>
      </c>
      <c r="D19" s="13" t="s">
        <v>81</v>
      </c>
      <c r="E19" s="12">
        <v>240</v>
      </c>
      <c r="F19" s="14">
        <v>0.5</v>
      </c>
      <c r="G19" s="14">
        <v>0.5</v>
      </c>
      <c r="H19" s="30">
        <v>0.5</v>
      </c>
      <c r="I19" s="11"/>
      <c r="J19" s="11"/>
      <c r="K19" s="11"/>
      <c r="L19" s="11"/>
      <c r="M19" s="11"/>
    </row>
    <row r="20" spans="1:13" x14ac:dyDescent="0.2">
      <c r="A20" s="29">
        <v>900</v>
      </c>
      <c r="B20" s="13" t="s">
        <v>67</v>
      </c>
      <c r="C20" s="13" t="s">
        <v>75</v>
      </c>
      <c r="D20" s="13" t="s">
        <v>82</v>
      </c>
      <c r="E20" s="12">
        <v>870</v>
      </c>
      <c r="F20" s="14">
        <v>0</v>
      </c>
      <c r="G20" s="14">
        <v>178.83799999999999</v>
      </c>
      <c r="H20" s="30">
        <v>368.17700000000002</v>
      </c>
      <c r="I20" s="11"/>
      <c r="J20" s="11"/>
      <c r="K20" s="11"/>
      <c r="L20" s="11"/>
      <c r="M20" s="11"/>
    </row>
    <row r="21" spans="1:13" x14ac:dyDescent="0.2">
      <c r="A21" s="29">
        <v>900</v>
      </c>
      <c r="B21" s="13" t="s">
        <v>68</v>
      </c>
      <c r="C21" s="13" t="s">
        <v>83</v>
      </c>
      <c r="D21" s="13" t="s">
        <v>136</v>
      </c>
      <c r="E21" s="12">
        <v>120</v>
      </c>
      <c r="F21" s="14">
        <v>182.92</v>
      </c>
      <c r="G21" s="14">
        <v>200.01</v>
      </c>
      <c r="H21" s="30">
        <v>207.19</v>
      </c>
      <c r="I21" s="11"/>
      <c r="J21" s="11"/>
      <c r="K21" s="11"/>
      <c r="L21" s="11"/>
      <c r="M21" s="11"/>
    </row>
    <row r="22" spans="1:13" x14ac:dyDescent="0.2">
      <c r="A22" s="29">
        <v>900</v>
      </c>
      <c r="B22" s="13" t="s">
        <v>68</v>
      </c>
      <c r="C22" s="13" t="s">
        <v>83</v>
      </c>
      <c r="D22" s="13" t="s">
        <v>136</v>
      </c>
      <c r="E22" s="12">
        <v>240</v>
      </c>
      <c r="F22" s="14">
        <v>1.5</v>
      </c>
      <c r="G22" s="14">
        <v>1.5</v>
      </c>
      <c r="H22" s="30">
        <v>1.5</v>
      </c>
      <c r="I22" s="11"/>
      <c r="J22" s="11"/>
      <c r="K22" s="11"/>
      <c r="L22" s="11"/>
      <c r="M22" s="11"/>
    </row>
    <row r="23" spans="1:13" x14ac:dyDescent="0.2">
      <c r="A23" s="29">
        <v>900</v>
      </c>
      <c r="B23" s="13" t="s">
        <v>83</v>
      </c>
      <c r="C23" s="13" t="s">
        <v>84</v>
      </c>
      <c r="D23" s="13" t="s">
        <v>137</v>
      </c>
      <c r="E23" s="12">
        <v>240</v>
      </c>
      <c r="F23" s="14">
        <v>10</v>
      </c>
      <c r="G23" s="14">
        <v>5</v>
      </c>
      <c r="H23" s="30">
        <v>5</v>
      </c>
      <c r="I23" s="11"/>
      <c r="J23" s="11"/>
      <c r="K23" s="11"/>
      <c r="L23" s="11"/>
      <c r="M23" s="11"/>
    </row>
    <row r="24" spans="1:13" x14ac:dyDescent="0.2">
      <c r="A24" s="29">
        <v>900</v>
      </c>
      <c r="B24" s="13" t="s">
        <v>70</v>
      </c>
      <c r="C24" s="13" t="s">
        <v>85</v>
      </c>
      <c r="D24" s="13" t="s">
        <v>140</v>
      </c>
      <c r="E24" s="12">
        <v>240</v>
      </c>
      <c r="F24" s="14">
        <v>520.4</v>
      </c>
      <c r="G24" s="14">
        <v>527.1</v>
      </c>
      <c r="H24" s="30">
        <v>558.29999999999995</v>
      </c>
      <c r="I24" s="11"/>
      <c r="J24" s="11"/>
      <c r="K24" s="11"/>
      <c r="L24" s="11"/>
      <c r="M24" s="11"/>
    </row>
    <row r="25" spans="1:13" x14ac:dyDescent="0.2">
      <c r="A25" s="29">
        <v>900</v>
      </c>
      <c r="B25" s="13" t="s">
        <v>70</v>
      </c>
      <c r="C25" s="13" t="s">
        <v>86</v>
      </c>
      <c r="D25" s="13" t="s">
        <v>87</v>
      </c>
      <c r="E25" s="12">
        <v>540</v>
      </c>
      <c r="F25" s="14">
        <v>3.6</v>
      </c>
      <c r="G25" s="14">
        <v>3.6</v>
      </c>
      <c r="H25" s="30">
        <v>3.6</v>
      </c>
      <c r="I25" s="11"/>
      <c r="J25" s="11"/>
      <c r="K25" s="11"/>
      <c r="L25" s="11"/>
      <c r="M25" s="11"/>
    </row>
    <row r="26" spans="1:13" x14ac:dyDescent="0.2">
      <c r="A26" s="29">
        <v>900</v>
      </c>
      <c r="B26" s="13" t="s">
        <v>88</v>
      </c>
      <c r="C26" s="13" t="s">
        <v>67</v>
      </c>
      <c r="D26" s="13" t="s">
        <v>78</v>
      </c>
      <c r="E26" s="12">
        <v>240</v>
      </c>
      <c r="F26" s="14">
        <v>111.611</v>
      </c>
      <c r="G26" s="14">
        <v>111.611</v>
      </c>
      <c r="H26" s="30">
        <v>111.611</v>
      </c>
      <c r="I26" s="11"/>
      <c r="J26" s="11"/>
      <c r="K26" s="11"/>
      <c r="L26" s="11"/>
      <c r="M26" s="11"/>
    </row>
    <row r="27" spans="1:13" x14ac:dyDescent="0.2">
      <c r="A27" s="29">
        <v>900</v>
      </c>
      <c r="B27" s="13" t="s">
        <v>88</v>
      </c>
      <c r="C27" s="13" t="s">
        <v>67</v>
      </c>
      <c r="D27" s="13" t="s">
        <v>89</v>
      </c>
      <c r="E27" s="12">
        <v>240</v>
      </c>
      <c r="F27" s="14">
        <v>379.31599999999997</v>
      </c>
      <c r="G27" s="14">
        <v>301.745</v>
      </c>
      <c r="H27" s="30">
        <v>291.24200000000002</v>
      </c>
      <c r="I27" s="15"/>
      <c r="J27" s="11"/>
      <c r="K27" s="11"/>
      <c r="L27" s="11"/>
      <c r="M27" s="11"/>
    </row>
    <row r="28" spans="1:13" x14ac:dyDescent="0.2">
      <c r="A28" s="29">
        <v>900</v>
      </c>
      <c r="B28" s="13" t="s">
        <v>88</v>
      </c>
      <c r="C28" s="13" t="s">
        <v>83</v>
      </c>
      <c r="D28" s="13" t="s">
        <v>147</v>
      </c>
      <c r="E28" s="12">
        <v>240</v>
      </c>
      <c r="F28" s="14">
        <v>290.2</v>
      </c>
      <c r="G28" s="14">
        <v>145</v>
      </c>
      <c r="H28" s="30">
        <v>145</v>
      </c>
      <c r="I28" s="11"/>
      <c r="J28" s="11"/>
      <c r="K28" s="11"/>
      <c r="L28" s="11"/>
      <c r="M28" s="11"/>
    </row>
    <row r="29" spans="1:13" x14ac:dyDescent="0.2">
      <c r="A29" s="29">
        <v>900</v>
      </c>
      <c r="B29" s="13" t="s">
        <v>88</v>
      </c>
      <c r="C29" s="13" t="s">
        <v>83</v>
      </c>
      <c r="D29" s="13" t="s">
        <v>148</v>
      </c>
      <c r="E29" s="12">
        <v>240</v>
      </c>
      <c r="F29" s="14">
        <v>179.96700000000001</v>
      </c>
      <c r="G29" s="14">
        <v>125</v>
      </c>
      <c r="H29" s="30">
        <v>125</v>
      </c>
      <c r="I29" s="11"/>
      <c r="J29" s="11"/>
      <c r="K29" s="11"/>
      <c r="L29" s="11"/>
      <c r="M29" s="11"/>
    </row>
    <row r="30" spans="1:13" x14ac:dyDescent="0.2">
      <c r="A30" s="29">
        <v>900</v>
      </c>
      <c r="B30" s="13" t="s">
        <v>88</v>
      </c>
      <c r="C30" s="13" t="s">
        <v>83</v>
      </c>
      <c r="D30" s="13" t="s">
        <v>91</v>
      </c>
      <c r="E30" s="12">
        <v>240</v>
      </c>
      <c r="F30" s="14">
        <v>155.06100000000001</v>
      </c>
      <c r="G30" s="14">
        <v>145</v>
      </c>
      <c r="H30" s="30">
        <v>145</v>
      </c>
      <c r="I30" s="11"/>
      <c r="J30" s="11"/>
      <c r="K30" s="11"/>
      <c r="L30" s="11"/>
      <c r="M30" s="11"/>
    </row>
    <row r="31" spans="1:13" x14ac:dyDescent="0.2">
      <c r="A31" s="29">
        <v>900</v>
      </c>
      <c r="B31" s="13" t="s">
        <v>88</v>
      </c>
      <c r="C31" s="13" t="s">
        <v>83</v>
      </c>
      <c r="D31" s="13" t="s">
        <v>90</v>
      </c>
      <c r="E31" s="12">
        <v>240</v>
      </c>
      <c r="F31" s="14">
        <v>125</v>
      </c>
      <c r="G31" s="14">
        <v>125</v>
      </c>
      <c r="H31" s="30">
        <v>125</v>
      </c>
      <c r="I31" s="11"/>
      <c r="J31" s="11"/>
      <c r="K31" s="11"/>
      <c r="L31" s="11"/>
      <c r="M31" s="11"/>
    </row>
    <row r="32" spans="1:13" x14ac:dyDescent="0.2">
      <c r="A32" s="29">
        <v>900</v>
      </c>
      <c r="B32" s="13" t="s">
        <v>72</v>
      </c>
      <c r="C32" s="13" t="s">
        <v>88</v>
      </c>
      <c r="D32" s="13" t="s">
        <v>138</v>
      </c>
      <c r="E32" s="12">
        <v>240</v>
      </c>
      <c r="F32" s="14">
        <v>31.59</v>
      </c>
      <c r="G32" s="14">
        <v>18.02</v>
      </c>
      <c r="H32" s="30">
        <v>18.02</v>
      </c>
      <c r="I32" s="11"/>
      <c r="J32" s="11"/>
      <c r="K32" s="11"/>
      <c r="L32" s="11"/>
      <c r="M32" s="11"/>
    </row>
    <row r="33" spans="1:13" x14ac:dyDescent="0.2">
      <c r="A33" s="29">
        <v>900</v>
      </c>
      <c r="B33" s="13" t="s">
        <v>72</v>
      </c>
      <c r="C33" s="13" t="s">
        <v>88</v>
      </c>
      <c r="D33" s="13" t="s">
        <v>139</v>
      </c>
      <c r="E33" s="12">
        <v>240</v>
      </c>
      <c r="F33" s="14">
        <v>0.31900000000000001</v>
      </c>
      <c r="G33" s="14">
        <v>0.182</v>
      </c>
      <c r="H33" s="30">
        <v>0.182</v>
      </c>
      <c r="I33" s="11"/>
      <c r="J33" s="11"/>
      <c r="K33" s="11"/>
      <c r="L33" s="11"/>
      <c r="M33" s="11"/>
    </row>
    <row r="34" spans="1:13" x14ac:dyDescent="0.2">
      <c r="A34" s="29">
        <v>900</v>
      </c>
      <c r="B34" s="13" t="s">
        <v>72</v>
      </c>
      <c r="C34" s="13" t="s">
        <v>72</v>
      </c>
      <c r="D34" s="13" t="s">
        <v>92</v>
      </c>
      <c r="E34" s="12">
        <v>240</v>
      </c>
      <c r="F34" s="14">
        <v>3</v>
      </c>
      <c r="G34" s="14">
        <v>3</v>
      </c>
      <c r="H34" s="30">
        <v>3</v>
      </c>
      <c r="I34" s="11"/>
      <c r="J34" s="11"/>
      <c r="K34" s="11"/>
      <c r="L34" s="11"/>
      <c r="M34" s="11"/>
    </row>
    <row r="35" spans="1:13" x14ac:dyDescent="0.2">
      <c r="A35" s="29">
        <v>900</v>
      </c>
      <c r="B35" s="13" t="s">
        <v>93</v>
      </c>
      <c r="C35" s="13" t="s">
        <v>67</v>
      </c>
      <c r="D35" s="13" t="s">
        <v>95</v>
      </c>
      <c r="E35" s="12">
        <v>110</v>
      </c>
      <c r="F35" s="14">
        <v>1374.9</v>
      </c>
      <c r="G35" s="14">
        <v>1374.9</v>
      </c>
      <c r="H35" s="30">
        <v>1374.9</v>
      </c>
      <c r="I35" s="11"/>
      <c r="J35" s="11"/>
      <c r="K35" s="11"/>
      <c r="L35" s="11"/>
      <c r="M35" s="11"/>
    </row>
    <row r="36" spans="1:13" x14ac:dyDescent="0.2">
      <c r="A36" s="29">
        <v>900</v>
      </c>
      <c r="B36" s="13" t="s">
        <v>93</v>
      </c>
      <c r="C36" s="13" t="s">
        <v>67</v>
      </c>
      <c r="D36" s="13" t="s">
        <v>95</v>
      </c>
      <c r="E36" s="12">
        <v>850</v>
      </c>
      <c r="F36" s="14">
        <v>59.8</v>
      </c>
      <c r="G36" s="14">
        <v>59.8</v>
      </c>
      <c r="H36" s="30">
        <v>59.8</v>
      </c>
      <c r="I36" s="11"/>
      <c r="J36" s="11"/>
      <c r="K36" s="11"/>
      <c r="L36" s="11"/>
      <c r="M36" s="11"/>
    </row>
    <row r="37" spans="1:13" x14ac:dyDescent="0.2">
      <c r="A37" s="29">
        <v>900</v>
      </c>
      <c r="B37" s="13" t="s">
        <v>93</v>
      </c>
      <c r="C37" s="13" t="s">
        <v>67</v>
      </c>
      <c r="D37" s="13" t="s">
        <v>94</v>
      </c>
      <c r="E37" s="12">
        <v>110</v>
      </c>
      <c r="F37" s="14">
        <v>999.928</v>
      </c>
      <c r="G37" s="14">
        <v>999.928</v>
      </c>
      <c r="H37" s="30">
        <v>999.928</v>
      </c>
      <c r="I37" s="11"/>
      <c r="J37" s="11"/>
      <c r="K37" s="11"/>
      <c r="L37" s="11"/>
      <c r="M37" s="11"/>
    </row>
    <row r="38" spans="1:13" x14ac:dyDescent="0.2">
      <c r="A38" s="29">
        <v>900</v>
      </c>
      <c r="B38" s="13" t="s">
        <v>93</v>
      </c>
      <c r="C38" s="13" t="s">
        <v>67</v>
      </c>
      <c r="D38" s="13" t="s">
        <v>94</v>
      </c>
      <c r="E38" s="12">
        <v>240</v>
      </c>
      <c r="F38" s="14">
        <v>928.38900000000001</v>
      </c>
      <c r="G38" s="14">
        <v>720.03200000000004</v>
      </c>
      <c r="H38" s="30">
        <v>720.03200000000004</v>
      </c>
      <c r="I38" s="11"/>
      <c r="J38" s="11"/>
      <c r="K38" s="11"/>
      <c r="L38" s="11"/>
      <c r="M38" s="11"/>
    </row>
    <row r="39" spans="1:13" x14ac:dyDescent="0.2">
      <c r="A39" s="29">
        <v>900</v>
      </c>
      <c r="B39" s="13" t="s">
        <v>93</v>
      </c>
      <c r="C39" s="13" t="s">
        <v>67</v>
      </c>
      <c r="D39" s="13" t="s">
        <v>94</v>
      </c>
      <c r="E39" s="12">
        <v>850</v>
      </c>
      <c r="F39" s="14">
        <v>17.303000000000001</v>
      </c>
      <c r="G39" s="14">
        <v>17.303000000000001</v>
      </c>
      <c r="H39" s="30">
        <v>17.303000000000001</v>
      </c>
      <c r="I39" s="11"/>
      <c r="J39" s="11"/>
      <c r="K39" s="11"/>
      <c r="L39" s="11"/>
      <c r="M39" s="11"/>
    </row>
    <row r="40" spans="1:13" x14ac:dyDescent="0.2">
      <c r="A40" s="29">
        <v>900</v>
      </c>
      <c r="B40" s="13" t="s">
        <v>84</v>
      </c>
      <c r="C40" s="13" t="s">
        <v>67</v>
      </c>
      <c r="D40" s="13" t="s">
        <v>96</v>
      </c>
      <c r="E40" s="12">
        <v>310</v>
      </c>
      <c r="F40" s="14">
        <v>286.80200000000002</v>
      </c>
      <c r="G40" s="14">
        <v>286.80200000000002</v>
      </c>
      <c r="H40" s="30">
        <v>286.80200000000002</v>
      </c>
      <c r="I40" s="11"/>
      <c r="J40" s="11"/>
      <c r="K40" s="11"/>
      <c r="L40" s="11"/>
      <c r="M40" s="11"/>
    </row>
    <row r="41" spans="1:13" x14ac:dyDescent="0.2">
      <c r="A41" s="29">
        <v>900</v>
      </c>
      <c r="B41" s="13" t="s">
        <v>84</v>
      </c>
      <c r="C41" s="13" t="s">
        <v>97</v>
      </c>
      <c r="D41" s="13" t="s">
        <v>98</v>
      </c>
      <c r="E41" s="12">
        <v>240</v>
      </c>
      <c r="F41" s="14">
        <v>10</v>
      </c>
      <c r="G41" s="14">
        <v>10</v>
      </c>
      <c r="H41" s="30">
        <v>10</v>
      </c>
      <c r="I41" s="11"/>
      <c r="J41" s="11"/>
      <c r="K41" s="11"/>
      <c r="L41" s="11"/>
      <c r="M41" s="11"/>
    </row>
    <row r="42" spans="1:13" x14ac:dyDescent="0.2">
      <c r="A42" s="29">
        <v>900</v>
      </c>
      <c r="B42" s="13" t="s">
        <v>84</v>
      </c>
      <c r="C42" s="13" t="s">
        <v>97</v>
      </c>
      <c r="D42" s="13" t="s">
        <v>99</v>
      </c>
      <c r="E42" s="12">
        <v>240</v>
      </c>
      <c r="F42" s="14">
        <v>3</v>
      </c>
      <c r="G42" s="14">
        <v>3</v>
      </c>
      <c r="H42" s="30">
        <v>3</v>
      </c>
      <c r="I42" s="11"/>
      <c r="J42" s="11"/>
      <c r="K42" s="11"/>
      <c r="L42" s="11"/>
      <c r="M42" s="11"/>
    </row>
    <row r="43" spans="1:13" ht="13.5" thickBot="1" x14ac:dyDescent="0.25">
      <c r="A43" s="31">
        <v>900</v>
      </c>
      <c r="B43" s="98" t="s">
        <v>100</v>
      </c>
      <c r="C43" s="98"/>
      <c r="D43" s="98"/>
      <c r="E43" s="98"/>
      <c r="F43" s="32">
        <f>SUM(F6:F42)</f>
        <v>9536.4850000000006</v>
      </c>
      <c r="G43" s="32">
        <f>SUM(G6:G42)</f>
        <v>9124.7290000000012</v>
      </c>
      <c r="H43" s="33">
        <f>SUM(H6:H42)</f>
        <v>9341.9450000000015</v>
      </c>
      <c r="I43" s="11"/>
      <c r="J43" s="11"/>
      <c r="K43" s="11"/>
      <c r="L43" s="11"/>
      <c r="M43" s="11"/>
    </row>
    <row r="44" spans="1:13" x14ac:dyDescent="0.2">
      <c r="I44" s="11"/>
      <c r="J44" s="11"/>
      <c r="K44" s="11"/>
      <c r="L44" s="11"/>
      <c r="M44" s="11"/>
    </row>
    <row r="45" spans="1:13" x14ac:dyDescent="0.2">
      <c r="I45" s="11"/>
      <c r="J45" s="11"/>
      <c r="K45" s="11"/>
      <c r="L45" s="11"/>
      <c r="M45" s="11"/>
    </row>
  </sheetData>
  <mergeCells count="9">
    <mergeCell ref="B43:E43"/>
    <mergeCell ref="A2:H2"/>
    <mergeCell ref="A4:A5"/>
    <mergeCell ref="B4:B5"/>
    <mergeCell ref="C4:C5"/>
    <mergeCell ref="D4:D5"/>
    <mergeCell ref="E4:E5"/>
    <mergeCell ref="F4:F5"/>
    <mergeCell ref="G4:H4"/>
  </mergeCells>
  <phoneticPr fontId="0" type="noConversion"/>
  <pageMargins left="0.98425196850393704" right="0.19685039370078741" top="0.74803149606299213" bottom="0.74803149606299213" header="0.51181102362204722" footer="0.51181102362204722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29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СФП 2024 и пл.2025,2026</vt:lpstr>
      <vt:lpstr>II раздел бюд.ассигнования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buhgalter</cp:lastModifiedBy>
  <cp:revision>5</cp:revision>
  <cp:lastPrinted>2023-11-13T08:30:22Z</cp:lastPrinted>
  <dcterms:created xsi:type="dcterms:W3CDTF">2017-11-23T06:08:25Z</dcterms:created>
  <dcterms:modified xsi:type="dcterms:W3CDTF">2024-12-24T06:58:08Z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